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GM\Desktop\Vitor Doc's\AICowculator\AICowculator\"/>
    </mc:Choice>
  </mc:AlternateContent>
  <xr:revisionPtr revIDLastSave="0" documentId="13_ncr:1_{2A5A7F8F-9C77-4601-AC94-9DA607CA5439}" xr6:coauthVersionLast="36" xr6:coauthVersionMax="36" xr10:uidLastSave="{00000000-0000-0000-0000-000000000000}"/>
  <workbookProtection workbookAlgorithmName="SHA-512" workbookHashValue="SDVfSghVAnbdje4fXyLvCtLTsPIRAUVRcoI+iCmthZDTBSdmvWiNGrDC/X35V3U1TMiYRXMOc6iOwXzm8zs54g==" workbookSaltValue="pwsShdTK6WdSrn0hMcXXIw==" workbookSpinCount="100000" lockStructure="1"/>
  <bookViews>
    <workbookView xWindow="120" yWindow="390" windowWidth="20730" windowHeight="11640" xr2:uid="{00000000-000D-0000-FFFF-FFFF00000000}"/>
  </bookViews>
  <sheets>
    <sheet name="Investment calculator" sheetId="1" r:id="rId1"/>
    <sheet name="Sheet3" sheetId="3" r:id="rId2"/>
  </sheets>
  <definedNames>
    <definedName name="_xlnm.Print_Area" localSheetId="0">'Investment calculator'!$A$1:$L$45</definedName>
  </definedNames>
  <calcPr calcId="191029"/>
</workbook>
</file>

<file path=xl/calcChain.xml><?xml version="1.0" encoding="utf-8"?>
<calcChain xmlns="http://schemas.openxmlformats.org/spreadsheetml/2006/main">
  <c r="J25" i="1" l="1"/>
  <c r="J27" i="1"/>
  <c r="K18" i="1" s="1"/>
  <c r="L27" i="1"/>
  <c r="K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B18" authorId="0" shapeId="0" xr:uid="{00000000-0006-0000-0000-000001000000}">
      <text>
        <r>
          <rPr>
            <sz val="11"/>
            <color indexed="81"/>
            <rFont val="Calibri"/>
            <family val="2"/>
            <scheme val="minor"/>
          </rPr>
          <t>Feed, veterinary, and herd health costs in dollars (US$) per year. Usually between $400 and $700.</t>
        </r>
      </text>
    </comment>
    <comment ref="J18" authorId="0" shapeId="0" xr:uid="{00000000-0006-0000-0000-000002000000}">
      <text>
        <r>
          <rPr>
            <sz val="11"/>
            <color indexed="81"/>
            <rFont val="Calibri"/>
            <family val="2"/>
            <scheme val="minor"/>
          </rPr>
          <t xml:space="preserve">A positive value (black) demonstrates that producers should consider TAI and a negative value (red) indicates that producers should not consider TAI.
</t>
        </r>
      </text>
    </comment>
    <comment ref="B19" authorId="0" shapeId="0" xr:uid="{00000000-0006-0000-0000-000003000000}">
      <text>
        <r>
          <rPr>
            <sz val="11"/>
            <color indexed="81"/>
            <rFont val="Calibri"/>
            <family val="2"/>
            <scheme val="minor"/>
          </rPr>
          <t xml:space="preserve">Average price paid per bull for current natural service (herd) sires or potencial future price of herd sires. Usually between $1,500 and $10,000.
</t>
        </r>
      </text>
    </comment>
    <comment ref="B20" authorId="0" shapeId="0" xr:uid="{00000000-0006-0000-0000-000004000000}">
      <text>
        <r>
          <rPr>
            <sz val="11"/>
            <color indexed="81"/>
            <rFont val="Calibri"/>
            <family val="2"/>
            <scheme val="minor"/>
          </rPr>
          <t xml:space="preserve">Expected number of years the bull will remain in the herd to breed cows. Usually 2 to 6years.
</t>
        </r>
      </text>
    </comment>
    <comment ref="B21" authorId="0" shapeId="0" xr:uid="{00000000-0006-0000-0000-000005000000}">
      <text>
        <r>
          <rPr>
            <sz val="11"/>
            <color indexed="81"/>
            <rFont val="Calibri"/>
            <family val="2"/>
            <scheme val="minor"/>
          </rPr>
          <t xml:space="preserve">Salvage value in dollars (US$) per hundred weight (cwt). Usually between $60 and $120.
</t>
        </r>
      </text>
    </comment>
    <comment ref="J21" authorId="0" shapeId="0" xr:uid="{00000000-0006-0000-0000-000006000000}">
      <text>
        <r>
          <rPr>
            <sz val="11"/>
            <color indexed="81"/>
            <rFont val="Calibri"/>
            <family val="2"/>
            <scheme val="minor"/>
          </rPr>
          <t xml:space="preserve">A positive value (black) demonstrates that producers should consider TAI and a negative value (red) indicates that producers should not consider TAI.
</t>
        </r>
      </text>
    </comment>
    <comment ref="B22" authorId="0" shapeId="0" xr:uid="{00000000-0006-0000-0000-000007000000}">
      <text>
        <r>
          <rPr>
            <sz val="11"/>
            <color indexed="81"/>
            <rFont val="Calibri"/>
            <family val="2"/>
            <scheme val="minor"/>
          </rPr>
          <t xml:space="preserve">Weight of the bull in pounds (lb) at time of sale. Usually between 1,200 and 2,200 lb.
</t>
        </r>
      </text>
    </comment>
    <comment ref="B23" authorId="0" shapeId="0" xr:uid="{00000000-0006-0000-0000-000008000000}">
      <text>
        <r>
          <rPr>
            <sz val="11"/>
            <color indexed="81"/>
            <rFont val="Calibri"/>
            <family val="2"/>
            <scheme val="minor"/>
          </rPr>
          <t>Rate used on purchase price of the bull. Usually between 4 and 10%.</t>
        </r>
      </text>
    </comment>
    <comment ref="I25" authorId="0" shapeId="0" xr:uid="{00000000-0006-0000-0000-000009000000}">
      <text>
        <r>
          <rPr>
            <sz val="11"/>
            <color indexed="81"/>
            <rFont val="Calibri"/>
            <family val="2"/>
            <scheme val="minor"/>
          </rPr>
          <t>Increased value of artificially inseminated calves. Weaning weight of exposed cows in Kg.</t>
        </r>
      </text>
    </comment>
    <comment ref="K25" authorId="0" shapeId="0" xr:uid="{00000000-0006-0000-0000-00000A000000}">
      <text>
        <r>
          <rPr>
            <sz val="11"/>
            <color indexed="81"/>
            <rFont val="Calibri"/>
            <family val="2"/>
            <scheme val="minor"/>
          </rPr>
          <t>Attributed to fewer clean-up bulls in decreased costs cowculation.</t>
        </r>
      </text>
    </comment>
    <comment ref="B26" authorId="0" shapeId="0" xr:uid="{00000000-0006-0000-0000-00000B000000}">
      <text>
        <r>
          <rPr>
            <sz val="11"/>
            <color indexed="81"/>
            <rFont val="Calibri"/>
            <family val="2"/>
            <scheme val="minor"/>
          </rPr>
          <t xml:space="preserve">Total number of females in the herd that will be exposed to the breeding season.
</t>
        </r>
      </text>
    </comment>
    <comment ref="B27" authorId="0" shapeId="0" xr:uid="{00000000-0006-0000-0000-00000C000000}">
      <text>
        <r>
          <rPr>
            <sz val="11"/>
            <color indexed="81"/>
            <rFont val="Calibri"/>
            <family val="2"/>
            <scheme val="minor"/>
          </rPr>
          <t>Current or planned number of natural service (herd) sires used during the breeding season if no artificial insemination would be used.</t>
        </r>
      </text>
    </comment>
    <comment ref="I27" authorId="0" shapeId="0" xr:uid="{00000000-0006-0000-0000-00000D000000}">
      <text>
        <r>
          <rPr>
            <sz val="11"/>
            <color indexed="81"/>
            <rFont val="Calibri"/>
            <family val="2"/>
            <scheme val="minor"/>
          </rPr>
          <t>Decreased costs of clean up bulls.</t>
        </r>
      </text>
    </comment>
    <comment ref="K27" authorId="0" shapeId="0" xr:uid="{00000000-0006-0000-0000-00000E000000}">
      <text>
        <r>
          <rPr>
            <sz val="11"/>
            <color indexed="81"/>
            <rFont val="Calibri"/>
            <family val="2"/>
            <scheme val="minor"/>
          </rPr>
          <t>Additional labor, semen, artificial insemination supplies, etc.</t>
        </r>
      </text>
    </comment>
    <comment ref="B28" authorId="0" shapeId="0" xr:uid="{00000000-0006-0000-0000-00000F000000}">
      <text>
        <r>
          <rPr>
            <sz val="11"/>
            <color indexed="81"/>
            <rFont val="Calibri"/>
            <family val="2"/>
            <scheme val="minor"/>
          </rPr>
          <t>Expected number of bulls used for clean-up service if AI were to be incorporated into the herd. Usually 40 to 60% of the number of bulls used if all cows were naturally mated.</t>
        </r>
      </text>
    </comment>
    <comment ref="B29" authorId="0" shapeId="0" xr:uid="{00000000-0006-0000-0000-000010000000}">
      <text>
        <r>
          <rPr>
            <sz val="11"/>
            <color indexed="81"/>
            <rFont val="Calibri"/>
            <family val="2"/>
            <scheme val="minor"/>
          </rPr>
          <t>Antecipated percentage (%) of cows exposed to the breeding season that will wean a calf during the next calving season. Usually between 80 and 90%.</t>
        </r>
      </text>
    </comment>
    <comment ref="B30" authorId="0" shapeId="0" xr:uid="{00000000-0006-0000-0000-000011000000}">
      <text>
        <r>
          <rPr>
            <sz val="11"/>
            <color indexed="81"/>
            <rFont val="Calibri"/>
            <family val="2"/>
            <scheme val="minor"/>
          </rPr>
          <t>Average weight in pounds (lb) of calves at weaning. Usually between 400 and 700 lb.</t>
        </r>
      </text>
    </comment>
    <comment ref="B31" authorId="0" shapeId="0" xr:uid="{00000000-0006-0000-0000-000012000000}">
      <text>
        <r>
          <rPr>
            <sz val="11"/>
            <color indexed="81"/>
            <rFont val="Calibri"/>
            <family val="2"/>
            <scheme val="minor"/>
          </rPr>
          <t>Anticipated price of future weaned calves in dollars (US$) per hundred weight (cwt). Usually between $100 and $200.</t>
        </r>
      </text>
    </comment>
    <comment ref="B34" authorId="0" shapeId="0" xr:uid="{00000000-0006-0000-0000-000013000000}">
      <text>
        <r>
          <rPr>
            <sz val="11"/>
            <color indexed="81"/>
            <rFont val="Calibri"/>
            <family val="2"/>
            <scheme val="minor"/>
          </rPr>
          <t>Additional costs of labor required to incorporate an AI program (not including the AI technician) in dollars (US$) per cow. Usually between $0 and $8 per cow.</t>
        </r>
      </text>
    </comment>
    <comment ref="B35" authorId="0" shapeId="0" xr:uid="{00000000-0006-0000-0000-000014000000}">
      <text>
        <r>
          <rPr>
            <sz val="11"/>
            <color indexed="81"/>
            <rFont val="Calibri"/>
            <family val="2"/>
            <scheme val="minor"/>
          </rPr>
          <t>Additional costs of facilities (purchased, updated, or rented) required to incorporate an AI program in dollars(US$) per cow.</t>
        </r>
      </text>
    </comment>
    <comment ref="B36" authorId="0" shapeId="0" xr:uid="{00000000-0006-0000-0000-000015000000}">
      <text>
        <r>
          <rPr>
            <sz val="11"/>
            <color indexed="81"/>
            <rFont val="Calibri"/>
            <family val="2"/>
            <scheme val="minor"/>
          </rPr>
          <t>Costs of semen in dollars (US$) per cow. Usually between $12 and $25 per cow.</t>
        </r>
      </text>
    </comment>
    <comment ref="B37" authorId="0" shapeId="0" xr:uid="{00000000-0006-0000-0000-000016000000}">
      <text>
        <r>
          <rPr>
            <sz val="11"/>
            <color indexed="81"/>
            <rFont val="Calibri"/>
            <family val="2"/>
            <scheme val="minor"/>
          </rPr>
          <t>Cost of semen in dollars (US$) per cow. Usually between $10 and $30 per cow.</t>
        </r>
      </text>
    </comment>
    <comment ref="B38" authorId="0" shapeId="0" xr:uid="{00000000-0006-0000-0000-000017000000}">
      <text>
        <r>
          <rPr>
            <sz val="11"/>
            <color indexed="81"/>
            <rFont val="Calibri"/>
            <family val="2"/>
            <scheme val="minor"/>
          </rPr>
          <t>Cost of AI technician in dollars (US$) per cow to provide AI service. Usually between $4 and $12 per cow.</t>
        </r>
      </text>
    </comment>
  </commentList>
</comments>
</file>

<file path=xl/sharedStrings.xml><?xml version="1.0" encoding="utf-8"?>
<sst xmlns="http://schemas.openxmlformats.org/spreadsheetml/2006/main" count="39" uniqueCount="39">
  <si>
    <t>Increased Returns</t>
  </si>
  <si>
    <t>Decreased Returns</t>
  </si>
  <si>
    <t>Decreased Costs</t>
  </si>
  <si>
    <t>Increased Costs</t>
  </si>
  <si>
    <t>Bull Investment - Annual Bull and Per Cow Cost Calculator</t>
  </si>
  <si>
    <t xml:space="preserve">Salvage Value </t>
  </si>
  <si>
    <t>Semen</t>
  </si>
  <si>
    <t xml:space="preserve">Bull Maintenance Costs </t>
  </si>
  <si>
    <t>Natural Service Sire Costs</t>
  </si>
  <si>
    <t>Average Purchase Cost  of Bull</t>
  </si>
  <si>
    <t>Useful Life</t>
  </si>
  <si>
    <t>Cowherd Related Costs</t>
  </si>
  <si>
    <t>Number Of Cows In The Herd</t>
  </si>
  <si>
    <t>Number Of Natural Service Bulls</t>
  </si>
  <si>
    <t>Expected Bulls For Clean-Up To AI</t>
  </si>
  <si>
    <t>Additional Labor</t>
  </si>
  <si>
    <t>Facilities &amp; Equipment</t>
  </si>
  <si>
    <t>Estrous Synch Products</t>
  </si>
  <si>
    <t>Artificial Insemination Technician</t>
  </si>
  <si>
    <t>Derived Inputs</t>
  </si>
  <si>
    <t>Decision Rule</t>
  </si>
  <si>
    <t>Partial Budget</t>
  </si>
  <si>
    <t>Dr. G. Cliff Lamb</t>
  </si>
  <si>
    <t>Dr. Nicolas DiLorenzo</t>
  </si>
  <si>
    <t>Salvage Weight, Lb.</t>
  </si>
  <si>
    <t>Interest Rate Used, %</t>
  </si>
  <si>
    <t>Weaned Calf Crop, %</t>
  </si>
  <si>
    <t>Average Expected Weaning Weight, Lb.</t>
  </si>
  <si>
    <t>Expected Price Of Weaned Calf, Per Cwt</t>
  </si>
  <si>
    <t xml:space="preserve">                     Authors:                      </t>
  </si>
  <si>
    <t>Resources</t>
  </si>
  <si>
    <t>Gain/Loss Per Exposed Cow</t>
  </si>
  <si>
    <t>Gain/Loss Per Herd</t>
  </si>
  <si>
    <t>Dr. John Rodgers</t>
  </si>
  <si>
    <t>Artificial Insemination Related Costs</t>
  </si>
  <si>
    <t>Dr. Vitor R.G. Mercadante</t>
  </si>
  <si>
    <t>Dr. Darren D. Henry</t>
  </si>
  <si>
    <t>Dr. Francine Messias</t>
  </si>
  <si>
    <t>INPUT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</si>
</sst>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mm\ d\,\ yyyy"/>
    <numFmt numFmtId="165" formatCode="&quot;$&quot;#,##0"/>
    <numFmt numFmtId="166" formatCode="&quot;$&quot;#,##0.00"/>
    <numFmt numFmtId="167" formatCode="0.0_);[Red]\(0.0\)"/>
    <numFmt numFmtId="168" formatCode="0_);[Red]\(0\)"/>
    <numFmt numFmtId="169" formatCode="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39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41"/>
      <color theme="1"/>
      <name val="Arial"/>
      <family val="2"/>
    </font>
    <font>
      <sz val="16"/>
      <color theme="1"/>
      <name val="Calibri"/>
      <family val="2"/>
      <scheme val="minor"/>
    </font>
    <font>
      <b/>
      <i/>
      <sz val="16"/>
      <name val="Arial"/>
      <family val="2"/>
    </font>
    <font>
      <sz val="16"/>
      <name val="Arial"/>
      <family val="2"/>
    </font>
    <font>
      <sz val="16"/>
      <color indexed="12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sz val="11"/>
      <color indexed="81"/>
      <name val="Calibri"/>
      <family val="2"/>
      <scheme val="minor"/>
    </font>
    <font>
      <b/>
      <sz val="11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b/>
      <sz val="11"/>
      <color theme="3" tint="-0.499984740745262"/>
      <name val="Calibri"/>
      <family val="2"/>
      <scheme val="minor"/>
    </font>
    <font>
      <b/>
      <u/>
      <sz val="13"/>
      <color theme="3" tint="-0.499984740745262"/>
      <name val="Arial"/>
      <family val="2"/>
    </font>
    <font>
      <b/>
      <sz val="13"/>
      <color theme="3" tint="-0.499984740745262"/>
      <name val="Calibri"/>
      <family val="2"/>
      <scheme val="minor"/>
    </font>
    <font>
      <b/>
      <sz val="13"/>
      <color theme="3" tint="-0.499984740745262"/>
      <name val="Arial"/>
      <family val="2"/>
    </font>
    <font>
      <b/>
      <sz val="13"/>
      <color theme="1"/>
      <name val="Arial"/>
      <family val="2"/>
    </font>
    <font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wrapText="1"/>
    </xf>
    <xf numFmtId="166" fontId="0" fillId="0" borderId="0" xfId="0" applyNumberFormat="1"/>
    <xf numFmtId="166" fontId="8" fillId="0" borderId="0" xfId="0" applyNumberFormat="1" applyFont="1" applyBorder="1"/>
    <xf numFmtId="166" fontId="6" fillId="0" borderId="0" xfId="0" applyNumberFormat="1" applyFont="1" applyBorder="1"/>
    <xf numFmtId="6" fontId="0" fillId="0" borderId="0" xfId="0" applyNumberFormat="1"/>
    <xf numFmtId="0" fontId="0" fillId="0" borderId="0" xfId="0" quotePrefix="1"/>
    <xf numFmtId="8" fontId="0" fillId="0" borderId="0" xfId="0" applyNumberFormat="1"/>
    <xf numFmtId="164" fontId="8" fillId="0" borderId="0" xfId="0" applyNumberFormat="1" applyFont="1" applyAlignment="1">
      <alignment horizontal="left"/>
    </xf>
    <xf numFmtId="169" fontId="6" fillId="0" borderId="0" xfId="0" applyNumberFormat="1" applyFont="1"/>
    <xf numFmtId="6" fontId="7" fillId="0" borderId="0" xfId="0" applyNumberFormat="1" applyFont="1"/>
    <xf numFmtId="8" fontId="8" fillId="0" borderId="0" xfId="0" applyNumberFormat="1" applyFont="1" applyAlignment="1">
      <alignment horizontal="center" wrapText="1"/>
    </xf>
    <xf numFmtId="8" fontId="6" fillId="0" borderId="0" xfId="0" applyNumberFormat="1" applyFont="1" applyAlignment="1">
      <alignment horizontal="center" wrapText="1"/>
    </xf>
    <xf numFmtId="38" fontId="8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/>
    <xf numFmtId="165" fontId="0" fillId="0" borderId="0" xfId="0" applyNumberFormat="1" applyBorder="1"/>
    <xf numFmtId="0" fontId="6" fillId="0" borderId="0" xfId="0" applyFont="1" applyFill="1"/>
    <xf numFmtId="3" fontId="2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center"/>
    </xf>
    <xf numFmtId="0" fontId="0" fillId="0" borderId="0" xfId="0" applyBorder="1"/>
    <xf numFmtId="0" fontId="2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3" fontId="9" fillId="0" borderId="0" xfId="0" applyNumberFormat="1" applyFont="1" applyFill="1" applyBorder="1" applyProtection="1">
      <protection locked="0"/>
    </xf>
    <xf numFmtId="164" fontId="8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6" fontId="7" fillId="0" borderId="0" xfId="0" applyNumberFormat="1" applyFont="1" applyBorder="1"/>
    <xf numFmtId="6" fontId="0" fillId="0" borderId="0" xfId="0" applyNumberFormat="1" applyBorder="1"/>
    <xf numFmtId="169" fontId="8" fillId="0" borderId="0" xfId="0" applyNumberFormat="1" applyFont="1" applyBorder="1"/>
    <xf numFmtId="169" fontId="6" fillId="0" borderId="0" xfId="0" applyNumberFormat="1" applyFont="1" applyBorder="1"/>
    <xf numFmtId="0" fontId="10" fillId="0" borderId="0" xfId="0" applyFont="1" applyBorder="1" applyProtection="1">
      <protection locked="0"/>
    </xf>
    <xf numFmtId="8" fontId="0" fillId="0" borderId="0" xfId="0" applyNumberFormat="1" applyBorder="1"/>
    <xf numFmtId="6" fontId="7" fillId="0" borderId="0" xfId="0" applyNumberFormat="1" applyFont="1" applyBorder="1" applyAlignment="1" applyProtection="1">
      <alignment horizontal="center"/>
      <protection locked="0"/>
    </xf>
    <xf numFmtId="1" fontId="7" fillId="0" borderId="0" xfId="1" applyNumberFormat="1" applyFont="1" applyBorder="1" applyAlignment="1" applyProtection="1">
      <alignment horizontal="center"/>
      <protection locked="0"/>
    </xf>
    <xf numFmtId="0" fontId="11" fillId="0" borderId="0" xfId="0" applyFont="1" applyBorder="1"/>
    <xf numFmtId="165" fontId="11" fillId="0" borderId="0" xfId="0" applyNumberFormat="1" applyFont="1" applyBorder="1"/>
    <xf numFmtId="9" fontId="14" fillId="0" borderId="0" xfId="2" applyFont="1" applyBorder="1"/>
    <xf numFmtId="0" fontId="11" fillId="6" borderId="4" xfId="0" applyFont="1" applyFill="1" applyBorder="1"/>
    <xf numFmtId="0" fontId="11" fillId="6" borderId="0" xfId="0" applyFont="1" applyFill="1" applyBorder="1"/>
    <xf numFmtId="0" fontId="11" fillId="6" borderId="6" xfId="0" applyFont="1" applyFill="1" applyBorder="1"/>
    <xf numFmtId="0" fontId="13" fillId="6" borderId="0" xfId="0" applyFont="1" applyFill="1" applyBorder="1"/>
    <xf numFmtId="0" fontId="13" fillId="6" borderId="6" xfId="0" applyFont="1" applyFill="1" applyBorder="1"/>
    <xf numFmtId="4" fontId="13" fillId="6" borderId="0" xfId="0" applyNumberFormat="1" applyFont="1" applyFill="1" applyBorder="1"/>
    <xf numFmtId="0" fontId="13" fillId="6" borderId="1" xfId="0" applyFont="1" applyFill="1" applyBorder="1"/>
    <xf numFmtId="4" fontId="12" fillId="6" borderId="8" xfId="0" applyNumberFormat="1" applyFont="1" applyFill="1" applyBorder="1"/>
    <xf numFmtId="166" fontId="18" fillId="4" borderId="0" xfId="0" applyNumberFormat="1" applyFont="1" applyFill="1" applyBorder="1" applyAlignment="1">
      <alignment horizontal="center"/>
    </xf>
    <xf numFmtId="166" fontId="18" fillId="4" borderId="6" xfId="0" applyNumberFormat="1" applyFont="1" applyFill="1" applyBorder="1" applyAlignment="1">
      <alignment horizontal="center"/>
    </xf>
    <xf numFmtId="166" fontId="22" fillId="0" borderId="0" xfId="0" applyNumberFormat="1" applyFont="1" applyBorder="1"/>
    <xf numFmtId="166" fontId="17" fillId="0" borderId="0" xfId="0" applyNumberFormat="1" applyFont="1" applyBorder="1"/>
    <xf numFmtId="166" fontId="15" fillId="0" borderId="0" xfId="0" applyNumberFormat="1" applyFont="1" applyBorder="1"/>
    <xf numFmtId="165" fontId="17" fillId="0" borderId="0" xfId="0" applyNumberFormat="1" applyFont="1" applyBorder="1"/>
    <xf numFmtId="0" fontId="16" fillId="0" borderId="0" xfId="0" applyFont="1" applyBorder="1"/>
    <xf numFmtId="0" fontId="17" fillId="6" borderId="5" xfId="0" applyFont="1" applyFill="1" applyBorder="1"/>
    <xf numFmtId="0" fontId="16" fillId="6" borderId="5" xfId="0" applyFont="1" applyFill="1" applyBorder="1"/>
    <xf numFmtId="0" fontId="22" fillId="6" borderId="5" xfId="0" applyFont="1" applyFill="1" applyBorder="1"/>
    <xf numFmtId="0" fontId="16" fillId="6" borderId="7" xfId="0" applyFont="1" applyFill="1" applyBorder="1"/>
    <xf numFmtId="0" fontId="17" fillId="6" borderId="0" xfId="0" applyFont="1" applyFill="1" applyBorder="1"/>
    <xf numFmtId="0" fontId="17" fillId="6" borderId="1" xfId="0" applyFont="1" applyFill="1" applyBorder="1"/>
    <xf numFmtId="0" fontId="24" fillId="0" borderId="0" xfId="0" applyFont="1" applyBorder="1" applyAlignment="1"/>
    <xf numFmtId="166" fontId="28" fillId="0" borderId="0" xfId="0" applyNumberFormat="1" applyFont="1" applyFill="1"/>
    <xf numFmtId="0" fontId="29" fillId="0" borderId="0" xfId="0" applyFont="1" applyFill="1"/>
    <xf numFmtId="8" fontId="28" fillId="0" borderId="0" xfId="0" applyNumberFormat="1" applyFont="1" applyFill="1" applyBorder="1" applyProtection="1">
      <protection locked="0"/>
    </xf>
    <xf numFmtId="164" fontId="28" fillId="0" borderId="0" xfId="0" applyNumberFormat="1" applyFont="1" applyFill="1" applyAlignment="1">
      <alignment horizontal="center"/>
    </xf>
    <xf numFmtId="165" fontId="29" fillId="0" borderId="0" xfId="0" applyNumberFormat="1" applyFont="1" applyBorder="1"/>
    <xf numFmtId="0" fontId="0" fillId="6" borderId="2" xfId="0" applyFill="1" applyBorder="1"/>
    <xf numFmtId="0" fontId="0" fillId="6" borderId="5" xfId="0" applyFill="1" applyBorder="1"/>
    <xf numFmtId="0" fontId="0" fillId="0" borderId="6" xfId="0" applyBorder="1"/>
    <xf numFmtId="164" fontId="21" fillId="0" borderId="5" xfId="0" applyNumberFormat="1" applyFont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0" fontId="15" fillId="0" borderId="5" xfId="0" applyFont="1" applyBorder="1"/>
    <xf numFmtId="0" fontId="17" fillId="0" borderId="0" xfId="0" applyFont="1" applyBorder="1"/>
    <xf numFmtId="0" fontId="15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1" fillId="0" borderId="6" xfId="0" applyFont="1" applyBorder="1"/>
    <xf numFmtId="0" fontId="0" fillId="0" borderId="5" xfId="0" applyBorder="1"/>
    <xf numFmtId="6" fontId="23" fillId="0" borderId="0" xfId="0" applyNumberFormat="1" applyFont="1" applyBorder="1" applyProtection="1">
      <protection locked="0"/>
    </xf>
    <xf numFmtId="6" fontId="17" fillId="0" borderId="0" xfId="0" applyNumberFormat="1" applyFont="1" applyBorder="1"/>
    <xf numFmtId="0" fontId="17" fillId="0" borderId="5" xfId="0" applyFont="1" applyFill="1" applyBorder="1"/>
    <xf numFmtId="0" fontId="17" fillId="0" borderId="5" xfId="0" applyFont="1" applyBorder="1"/>
    <xf numFmtId="166" fontId="11" fillId="0" borderId="0" xfId="0" applyNumberFormat="1" applyFont="1" applyBorder="1"/>
    <xf numFmtId="0" fontId="20" fillId="0" borderId="5" xfId="0" applyFont="1" applyBorder="1"/>
    <xf numFmtId="0" fontId="20" fillId="0" borderId="0" xfId="0" applyFont="1" applyBorder="1"/>
    <xf numFmtId="0" fontId="27" fillId="0" borderId="5" xfId="0" quotePrefix="1" applyFont="1" applyBorder="1" applyAlignment="1"/>
    <xf numFmtId="0" fontId="29" fillId="0" borderId="0" xfId="0" applyFont="1" applyBorder="1"/>
    <xf numFmtId="0" fontId="0" fillId="0" borderId="1" xfId="0" applyBorder="1"/>
    <xf numFmtId="8" fontId="28" fillId="0" borderId="1" xfId="0" applyNumberFormat="1" applyFont="1" applyFill="1" applyBorder="1" applyProtection="1">
      <protection locked="0"/>
    </xf>
    <xf numFmtId="8" fontId="0" fillId="0" borderId="1" xfId="0" applyNumberFormat="1" applyBorder="1" applyAlignment="1">
      <alignment horizontal="right"/>
    </xf>
    <xf numFmtId="0" fontId="0" fillId="0" borderId="8" xfId="0" applyBorder="1"/>
    <xf numFmtId="0" fontId="22" fillId="6" borderId="0" xfId="0" applyFont="1" applyFill="1" applyBorder="1" applyAlignment="1">
      <alignment horizontal="right"/>
    </xf>
    <xf numFmtId="164" fontId="5" fillId="0" borderId="2" xfId="0" applyNumberFormat="1" applyFont="1" applyBorder="1" applyAlignment="1" applyProtection="1">
      <alignment horizontal="center"/>
      <protection locked="0"/>
    </xf>
    <xf numFmtId="164" fontId="5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164" fontId="5" fillId="0" borderId="5" xfId="0" applyNumberFormat="1" applyFont="1" applyBorder="1" applyAlignment="1" applyProtection="1">
      <alignment horizontal="center"/>
      <protection locked="0"/>
    </xf>
    <xf numFmtId="164" fontId="5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164" fontId="5" fillId="0" borderId="10" xfId="0" applyNumberFormat="1" applyFont="1" applyBorder="1" applyAlignment="1" applyProtection="1">
      <alignment horizontal="center"/>
      <protection locked="0"/>
    </xf>
    <xf numFmtId="164" fontId="5" fillId="0" borderId="9" xfId="0" applyNumberFormat="1" applyFont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15" fillId="0" borderId="0" xfId="0" applyFont="1" applyBorder="1" applyProtection="1"/>
    <xf numFmtId="0" fontId="17" fillId="2" borderId="2" xfId="0" applyFont="1" applyFill="1" applyBorder="1" applyAlignment="1" applyProtection="1"/>
    <xf numFmtId="0" fontId="17" fillId="2" borderId="5" xfId="0" applyFont="1" applyFill="1" applyBorder="1" applyAlignment="1" applyProtection="1"/>
    <xf numFmtId="0" fontId="17" fillId="2" borderId="7" xfId="0" applyFont="1" applyFill="1" applyBorder="1" applyAlignment="1" applyProtection="1"/>
    <xf numFmtId="165" fontId="22" fillId="0" borderId="0" xfId="0" applyNumberFormat="1" applyFont="1" applyFill="1" applyBorder="1" applyAlignment="1" applyProtection="1">
      <alignment horizontal="right"/>
    </xf>
    <xf numFmtId="0" fontId="16" fillId="0" borderId="0" xfId="0" applyFont="1" applyBorder="1" applyProtection="1"/>
    <xf numFmtId="0" fontId="17" fillId="3" borderId="2" xfId="0" applyFont="1" applyFill="1" applyBorder="1" applyProtection="1"/>
    <xf numFmtId="0" fontId="17" fillId="3" borderId="5" xfId="0" applyFont="1" applyFill="1" applyBorder="1" applyProtection="1"/>
    <xf numFmtId="0" fontId="22" fillId="3" borderId="7" xfId="0" applyNumberFormat="1" applyFont="1" applyFill="1" applyBorder="1" applyAlignment="1" applyProtection="1"/>
    <xf numFmtId="0" fontId="22" fillId="0" borderId="0" xfId="0" applyFont="1" applyBorder="1" applyAlignment="1" applyProtection="1">
      <alignment horizontal="right"/>
    </xf>
    <xf numFmtId="0" fontId="17" fillId="5" borderId="2" xfId="0" applyFont="1" applyFill="1" applyBorder="1" applyProtection="1"/>
    <xf numFmtId="0" fontId="17" fillId="5" borderId="5" xfId="0" applyFont="1" applyFill="1" applyBorder="1" applyProtection="1"/>
    <xf numFmtId="0" fontId="17" fillId="5" borderId="7" xfId="0" applyFont="1" applyFill="1" applyBorder="1" applyProtection="1"/>
    <xf numFmtId="14" fontId="30" fillId="0" borderId="0" xfId="0" applyNumberFormat="1" applyFont="1" applyBorder="1" applyAlignment="1">
      <alignment horizontal="center"/>
    </xf>
    <xf numFmtId="0" fontId="31" fillId="0" borderId="0" xfId="0" applyFont="1" applyBorder="1"/>
    <xf numFmtId="164" fontId="32" fillId="0" borderId="0" xfId="0" applyNumberFormat="1" applyFont="1" applyFill="1" applyBorder="1" applyAlignment="1">
      <alignment horizontal="left"/>
    </xf>
    <xf numFmtId="164" fontId="32" fillId="0" borderId="0" xfId="0" applyNumberFormat="1" applyFont="1" applyFill="1" applyBorder="1" applyAlignment="1">
      <alignment horizontal="center"/>
    </xf>
    <xf numFmtId="0" fontId="33" fillId="0" borderId="0" xfId="0" applyFont="1"/>
    <xf numFmtId="0" fontId="34" fillId="0" borderId="0" xfId="0" applyFont="1"/>
    <xf numFmtId="166" fontId="15" fillId="5" borderId="2" xfId="0" applyNumberFormat="1" applyFont="1" applyFill="1" applyBorder="1" applyAlignment="1" applyProtection="1">
      <alignment horizontal="center"/>
      <protection locked="0"/>
    </xf>
    <xf numFmtId="166" fontId="15" fillId="5" borderId="4" xfId="0" applyNumberFormat="1" applyFont="1" applyFill="1" applyBorder="1" applyAlignment="1" applyProtection="1">
      <alignment horizontal="center"/>
      <protection locked="0"/>
    </xf>
    <xf numFmtId="166" fontId="15" fillId="5" borderId="5" xfId="0" applyNumberFormat="1" applyFont="1" applyFill="1" applyBorder="1" applyAlignment="1" applyProtection="1">
      <alignment horizontal="center"/>
      <protection locked="0"/>
    </xf>
    <xf numFmtId="166" fontId="15" fillId="5" borderId="6" xfId="0" applyNumberFormat="1" applyFont="1" applyFill="1" applyBorder="1" applyAlignment="1" applyProtection="1">
      <alignment horizontal="center"/>
      <protection locked="0"/>
    </xf>
    <xf numFmtId="166" fontId="15" fillId="5" borderId="7" xfId="0" applyNumberFormat="1" applyFont="1" applyFill="1" applyBorder="1" applyAlignment="1" applyProtection="1">
      <alignment horizontal="center"/>
      <protection locked="0"/>
    </xf>
    <xf numFmtId="166" fontId="15" fillId="5" borderId="8" xfId="0" applyNumberFormat="1" applyFont="1" applyFill="1" applyBorder="1" applyAlignment="1" applyProtection="1">
      <alignment horizontal="center"/>
      <protection locked="0"/>
    </xf>
    <xf numFmtId="1" fontId="15" fillId="3" borderId="5" xfId="0" applyNumberFormat="1" applyFont="1" applyFill="1" applyBorder="1" applyAlignment="1" applyProtection="1">
      <alignment horizontal="center"/>
      <protection locked="0"/>
    </xf>
    <xf numFmtId="1" fontId="15" fillId="3" borderId="6" xfId="0" applyNumberFormat="1" applyFont="1" applyFill="1" applyBorder="1" applyAlignment="1" applyProtection="1">
      <alignment horizontal="center"/>
      <protection locked="0"/>
    </xf>
    <xf numFmtId="1" fontId="15" fillId="3" borderId="5" xfId="2" applyNumberFormat="1" applyFont="1" applyFill="1" applyBorder="1" applyAlignment="1" applyProtection="1">
      <alignment horizontal="center"/>
      <protection locked="0"/>
    </xf>
    <xf numFmtId="1" fontId="15" fillId="3" borderId="6" xfId="2" applyNumberFormat="1" applyFont="1" applyFill="1" applyBorder="1" applyAlignment="1" applyProtection="1">
      <alignment horizontal="center"/>
      <protection locked="0"/>
    </xf>
    <xf numFmtId="167" fontId="15" fillId="3" borderId="5" xfId="2" applyNumberFormat="1" applyFont="1" applyFill="1" applyBorder="1" applyAlignment="1" applyProtection="1">
      <alignment horizontal="center"/>
      <protection locked="0"/>
    </xf>
    <xf numFmtId="167" fontId="15" fillId="3" borderId="6" xfId="2" applyNumberFormat="1" applyFont="1" applyFill="1" applyBorder="1" applyAlignment="1" applyProtection="1">
      <alignment horizontal="center"/>
      <protection locked="0"/>
    </xf>
    <xf numFmtId="168" fontId="15" fillId="3" borderId="5" xfId="2" applyNumberFormat="1" applyFont="1" applyFill="1" applyBorder="1" applyAlignment="1" applyProtection="1">
      <alignment horizontal="center"/>
      <protection locked="0"/>
    </xf>
    <xf numFmtId="168" fontId="15" fillId="3" borderId="6" xfId="2" applyNumberFormat="1" applyFont="1" applyFill="1" applyBorder="1" applyAlignment="1" applyProtection="1">
      <alignment horizontal="center"/>
      <protection locked="0"/>
    </xf>
    <xf numFmtId="8" fontId="15" fillId="3" borderId="7" xfId="0" applyNumberFormat="1" applyFont="1" applyFill="1" applyBorder="1" applyAlignment="1" applyProtection="1">
      <alignment horizontal="center"/>
      <protection locked="0"/>
    </xf>
    <xf numFmtId="8" fontId="15" fillId="3" borderId="8" xfId="0" applyNumberFormat="1" applyFont="1" applyFill="1" applyBorder="1" applyAlignment="1" applyProtection="1">
      <alignment horizontal="center"/>
      <protection locked="0"/>
    </xf>
    <xf numFmtId="0" fontId="25" fillId="0" borderId="9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16" fillId="6" borderId="3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8" fontId="19" fillId="4" borderId="3" xfId="0" applyNumberFormat="1" applyFont="1" applyFill="1" applyBorder="1" applyAlignment="1">
      <alignment horizontal="center" vertical="center"/>
    </xf>
    <xf numFmtId="8" fontId="19" fillId="4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8" fontId="19" fillId="4" borderId="0" xfId="0" applyNumberFormat="1" applyFont="1" applyFill="1" applyBorder="1" applyAlignment="1">
      <alignment horizontal="center"/>
    </xf>
    <xf numFmtId="0" fontId="15" fillId="7" borderId="12" xfId="0" applyFont="1" applyFill="1" applyBorder="1" applyAlignment="1">
      <alignment horizontal="center"/>
    </xf>
    <xf numFmtId="0" fontId="15" fillId="7" borderId="13" xfId="0" applyFont="1" applyFill="1" applyBorder="1" applyAlignment="1">
      <alignment horizontal="center"/>
    </xf>
    <xf numFmtId="166" fontId="15" fillId="2" borderId="2" xfId="0" applyNumberFormat="1" applyFont="1" applyFill="1" applyBorder="1" applyAlignment="1" applyProtection="1">
      <alignment horizontal="center"/>
      <protection locked="0"/>
    </xf>
    <xf numFmtId="166" fontId="15" fillId="2" borderId="4" xfId="0" applyNumberFormat="1" applyFont="1" applyFill="1" applyBorder="1" applyAlignment="1" applyProtection="1">
      <alignment horizontal="center"/>
      <protection locked="0"/>
    </xf>
    <xf numFmtId="8" fontId="15" fillId="2" borderId="5" xfId="0" applyNumberFormat="1" applyFont="1" applyFill="1" applyBorder="1" applyAlignment="1" applyProtection="1">
      <alignment horizontal="center"/>
      <protection locked="0"/>
    </xf>
    <xf numFmtId="8" fontId="15" fillId="2" borderId="6" xfId="0" applyNumberFormat="1" applyFont="1" applyFill="1" applyBorder="1" applyAlignment="1" applyProtection="1">
      <alignment horizontal="center"/>
      <protection locked="0"/>
    </xf>
    <xf numFmtId="1" fontId="15" fillId="2" borderId="5" xfId="0" applyNumberFormat="1" applyFont="1" applyFill="1" applyBorder="1" applyAlignment="1" applyProtection="1">
      <alignment horizontal="center"/>
      <protection locked="0"/>
    </xf>
    <xf numFmtId="1" fontId="15" fillId="2" borderId="6" xfId="0" applyNumberFormat="1" applyFont="1" applyFill="1" applyBorder="1" applyAlignment="1" applyProtection="1">
      <alignment horizontal="center"/>
      <protection locked="0"/>
    </xf>
    <xf numFmtId="3" fontId="15" fillId="2" borderId="5" xfId="0" applyNumberFormat="1" applyFont="1" applyFill="1" applyBorder="1" applyAlignment="1" applyProtection="1">
      <alignment horizontal="center"/>
      <protection locked="0"/>
    </xf>
    <xf numFmtId="3" fontId="15" fillId="2" borderId="6" xfId="0" applyNumberFormat="1" applyFont="1" applyFill="1" applyBorder="1" applyAlignment="1" applyProtection="1">
      <alignment horizontal="center"/>
      <protection locked="0"/>
    </xf>
    <xf numFmtId="167" fontId="15" fillId="2" borderId="7" xfId="2" applyNumberFormat="1" applyFont="1" applyFill="1" applyBorder="1" applyAlignment="1" applyProtection="1">
      <alignment horizontal="center"/>
      <protection locked="0"/>
    </xf>
    <xf numFmtId="167" fontId="15" fillId="2" borderId="8" xfId="2" applyNumberFormat="1" applyFont="1" applyFill="1" applyBorder="1" applyAlignment="1" applyProtection="1">
      <alignment horizontal="center"/>
      <protection locked="0"/>
    </xf>
    <xf numFmtId="1" fontId="15" fillId="3" borderId="2" xfId="0" applyNumberFormat="1" applyFont="1" applyFill="1" applyBorder="1" applyAlignment="1" applyProtection="1">
      <alignment horizontal="center"/>
      <protection locked="0"/>
    </xf>
    <xf numFmtId="1" fontId="15" fillId="3" borderId="4" xfId="0" applyNumberFormat="1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CEAF2"/>
      <color rgb="FFDCE9F2"/>
      <color rgb="FFDCECF2"/>
      <color rgb="FFDDEA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http://www.beefrepro.org" TargetMode="External"/><Relationship Id="rId3" Type="http://schemas.openxmlformats.org/officeDocument/2006/relationships/hyperlink" Target="https://www.facebook.com/AICowculator?ref=br_tf" TargetMode="External"/><Relationship Id="rId7" Type="http://schemas.openxmlformats.org/officeDocument/2006/relationships/hyperlink" Target="https://animalscience.tamu.edu/livestock-species/beef/" TargetMode="External"/><Relationship Id="rId12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9.jpeg"/><Relationship Id="rId1" Type="http://schemas.openxmlformats.org/officeDocument/2006/relationships/image" Target="../media/image1.png"/><Relationship Id="rId6" Type="http://schemas.openxmlformats.org/officeDocument/2006/relationships/hyperlink" Target="https://twitter.com/" TargetMode="External"/><Relationship Id="rId11" Type="http://schemas.openxmlformats.org/officeDocument/2006/relationships/hyperlink" Target="https://animal.ifas.ufl.edu/extension/beef-extension/" TargetMode="External"/><Relationship Id="rId5" Type="http://schemas.openxmlformats.org/officeDocument/2006/relationships/image" Target="../media/image4.png"/><Relationship Id="rId15" Type="http://schemas.openxmlformats.org/officeDocument/2006/relationships/hyperlink" Target="https://ext.vt.edu/agriculture/beef-cattle.html" TargetMode="External"/><Relationship Id="rId10" Type="http://schemas.openxmlformats.org/officeDocument/2006/relationships/image" Target="../media/image6.jpeg"/><Relationship Id="rId4" Type="http://schemas.openxmlformats.org/officeDocument/2006/relationships/image" Target="../media/image3.jpeg"/><Relationship Id="rId9" Type="http://schemas.openxmlformats.org/officeDocument/2006/relationships/hyperlink" Target="http://www.zoetis.com/products-services/farm-animals/beef-cattle.aspx" TargetMode="External"/><Relationship Id="rId14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811480</xdr:colOff>
      <xdr:row>0</xdr:row>
      <xdr:rowOff>34636</xdr:rowOff>
    </xdr:from>
    <xdr:to>
      <xdr:col>2</xdr:col>
      <xdr:colOff>901782</xdr:colOff>
      <xdr:row>13</xdr:row>
      <xdr:rowOff>3710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60" t="4612" r="2373" b="10529"/>
        <a:stretch/>
      </xdr:blipFill>
      <xdr:spPr>
        <a:xfrm>
          <a:off x="1244435" y="34636"/>
          <a:ext cx="3848347" cy="2670710"/>
        </a:xfrm>
        <a:prstGeom prst="rect">
          <a:avLst/>
        </a:prstGeom>
      </xdr:spPr>
    </xdr:pic>
    <xdr:clientData/>
  </xdr:twoCellAnchor>
  <xdr:twoCellAnchor editAs="oneCell">
    <xdr:from>
      <xdr:col>4</xdr:col>
      <xdr:colOff>484909</xdr:colOff>
      <xdr:row>0</xdr:row>
      <xdr:rowOff>11913</xdr:rowOff>
    </xdr:from>
    <xdr:to>
      <xdr:col>12</xdr:col>
      <xdr:colOff>19791</xdr:colOff>
      <xdr:row>12</xdr:row>
      <xdr:rowOff>190500</xdr:rowOff>
    </xdr:to>
    <xdr:pic>
      <xdr:nvPicPr>
        <xdr:cNvPr id="10" name="Picture 9" descr="https://scontent-b.xx.fbcdn.net/hphotos-frc3/t1/321307_463322830413611_1112659414_n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46" b="42488"/>
        <a:stretch/>
      </xdr:blipFill>
      <xdr:spPr bwMode="auto">
        <a:xfrm>
          <a:off x="6459682" y="11913"/>
          <a:ext cx="10272154" cy="2672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488725</xdr:colOff>
      <xdr:row>28</xdr:row>
      <xdr:rowOff>209214</xdr:rowOff>
    </xdr:from>
    <xdr:to>
      <xdr:col>9</xdr:col>
      <xdr:colOff>1592036</xdr:colOff>
      <xdr:row>33</xdr:row>
      <xdr:rowOff>231322</xdr:rowOff>
    </xdr:to>
    <xdr:grpSp>
      <xdr:nvGrpSpPr>
        <xdr:cNvPr id="17" name="Group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8299225" y="7733964"/>
          <a:ext cx="3503611" cy="1641358"/>
          <a:chOff x="8413750" y="7994650"/>
          <a:chExt cx="4768850" cy="2654300"/>
        </a:xfrm>
      </xdr:grpSpPr>
      <xdr:pic>
        <xdr:nvPicPr>
          <xdr:cNvPr id="15" name="Picture 14" descr="http://www.mr-sticka.com/images/detailed/0/Facebook-Like-Us.jpg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13750" y="7994650"/>
            <a:ext cx="4768850" cy="2654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TextBox 3150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8816152" y="9578380"/>
            <a:ext cx="3769409" cy="406995"/>
          </a:xfrm>
          <a:prstGeom prst="rect">
            <a:avLst/>
          </a:prstGeom>
          <a:solidFill>
            <a:sysClr val="window" lastClr="FFFFFF"/>
          </a:solidFill>
          <a:effectLst>
            <a:softEdge rad="31750"/>
          </a:effectLst>
        </xdr:spPr>
        <xdr:txBody>
          <a:bodyPr wrap="square" rtlCol="0">
            <a:no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600" b="1" kern="1200">
                <a:solidFill>
                  <a:schemeClr val="tx1"/>
                </a:solidFill>
                <a:latin typeface="Arial" charset="0"/>
                <a:ea typeface="MS PGothic" pitchFamily="34" charset="-128"/>
                <a:cs typeface="+mn-cs"/>
              </a:defRPr>
            </a:lvl1pPr>
            <a:lvl2pPr marL="455613" indent="1588" algn="l" rtl="0" fontAlgn="base">
              <a:spcBef>
                <a:spcPct val="0"/>
              </a:spcBef>
              <a:spcAft>
                <a:spcPct val="0"/>
              </a:spcAft>
              <a:defRPr sz="2600" b="1" kern="1200">
                <a:solidFill>
                  <a:schemeClr val="tx1"/>
                </a:solidFill>
                <a:latin typeface="Arial" charset="0"/>
                <a:ea typeface="MS PGothic" pitchFamily="34" charset="-128"/>
                <a:cs typeface="+mn-cs"/>
              </a:defRPr>
            </a:lvl2pPr>
            <a:lvl3pPr marL="912813" indent="1588" algn="l" rtl="0" fontAlgn="base">
              <a:spcBef>
                <a:spcPct val="0"/>
              </a:spcBef>
              <a:spcAft>
                <a:spcPct val="0"/>
              </a:spcAft>
              <a:defRPr sz="2600" b="1" kern="1200">
                <a:solidFill>
                  <a:schemeClr val="tx1"/>
                </a:solidFill>
                <a:latin typeface="Arial" charset="0"/>
                <a:ea typeface="MS PGothic" pitchFamily="34" charset="-128"/>
                <a:cs typeface="+mn-cs"/>
              </a:defRPr>
            </a:lvl3pPr>
            <a:lvl4pPr marL="1370013" indent="1588" algn="l" rtl="0" fontAlgn="base">
              <a:spcBef>
                <a:spcPct val="0"/>
              </a:spcBef>
              <a:spcAft>
                <a:spcPct val="0"/>
              </a:spcAft>
              <a:defRPr sz="2600" b="1" kern="1200">
                <a:solidFill>
                  <a:schemeClr val="tx1"/>
                </a:solidFill>
                <a:latin typeface="Arial" charset="0"/>
                <a:ea typeface="MS PGothic" pitchFamily="34" charset="-128"/>
                <a:cs typeface="+mn-cs"/>
              </a:defRPr>
            </a:lvl4pPr>
            <a:lvl5pPr marL="1827213" indent="1588" algn="l" rtl="0" fontAlgn="base">
              <a:spcBef>
                <a:spcPct val="0"/>
              </a:spcBef>
              <a:spcAft>
                <a:spcPct val="0"/>
              </a:spcAft>
              <a:defRPr sz="2600" b="1" kern="1200">
                <a:solidFill>
                  <a:schemeClr val="tx1"/>
                </a:solidFill>
                <a:latin typeface="Arial" charset="0"/>
                <a:ea typeface="MS PGothic" pitchFamily="34" charset="-128"/>
                <a:cs typeface="+mn-cs"/>
              </a:defRPr>
            </a:lvl5pPr>
            <a:lvl6pPr marL="2286000" algn="l" defTabSz="914400" rtl="0" eaLnBrk="1" latinLnBrk="0" hangingPunct="1">
              <a:defRPr sz="2600" b="1" kern="1200">
                <a:solidFill>
                  <a:schemeClr val="tx1"/>
                </a:solidFill>
                <a:latin typeface="Arial" charset="0"/>
                <a:ea typeface="MS PGothic" pitchFamily="34" charset="-128"/>
                <a:cs typeface="+mn-cs"/>
              </a:defRPr>
            </a:lvl6pPr>
            <a:lvl7pPr marL="2743200" algn="l" defTabSz="914400" rtl="0" eaLnBrk="1" latinLnBrk="0" hangingPunct="1">
              <a:defRPr sz="2600" b="1" kern="1200">
                <a:solidFill>
                  <a:schemeClr val="tx1"/>
                </a:solidFill>
                <a:latin typeface="Arial" charset="0"/>
                <a:ea typeface="MS PGothic" pitchFamily="34" charset="-128"/>
                <a:cs typeface="+mn-cs"/>
              </a:defRPr>
            </a:lvl7pPr>
            <a:lvl8pPr marL="3200400" algn="l" defTabSz="914400" rtl="0" eaLnBrk="1" latinLnBrk="0" hangingPunct="1">
              <a:defRPr sz="2600" b="1" kern="1200">
                <a:solidFill>
                  <a:schemeClr val="tx1"/>
                </a:solidFill>
                <a:latin typeface="Arial" charset="0"/>
                <a:ea typeface="MS PGothic" pitchFamily="34" charset="-128"/>
                <a:cs typeface="+mn-cs"/>
              </a:defRPr>
            </a:lvl8pPr>
            <a:lvl9pPr marL="3657600" algn="l" defTabSz="914400" rtl="0" eaLnBrk="1" latinLnBrk="0" hangingPunct="1">
              <a:defRPr sz="2600" b="1" kern="1200">
                <a:solidFill>
                  <a:schemeClr val="tx1"/>
                </a:solidFill>
                <a:latin typeface="Arial" charset="0"/>
                <a:ea typeface="MS PGothic" pitchFamily="34" charset="-128"/>
                <a:cs typeface="+mn-cs"/>
              </a:defRPr>
            </a:lvl9pPr>
          </a:lstStyle>
          <a:p>
            <a:r>
              <a:rPr lang="en-US" sz="1200" u="sng">
                <a:solidFill>
                  <a:schemeClr val="tx2">
                    <a:lumMod val="90000"/>
                    <a:lumOff val="10000"/>
                  </a:schemeClr>
                </a:solidFill>
              </a:rPr>
              <a:t>www.facebook.com/AICowculator</a:t>
            </a:r>
          </a:p>
        </xdr:txBody>
      </xdr:sp>
    </xdr:grpSp>
    <xdr:clientData/>
  </xdr:twoCellAnchor>
  <xdr:twoCellAnchor>
    <xdr:from>
      <xdr:col>10</xdr:col>
      <xdr:colOff>204108</xdr:colOff>
      <xdr:row>29</xdr:row>
      <xdr:rowOff>61200</xdr:rowOff>
    </xdr:from>
    <xdr:to>
      <xdr:col>11</xdr:col>
      <xdr:colOff>1219202</xdr:colOff>
      <xdr:row>33</xdr:row>
      <xdr:rowOff>13606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12205608" y="7909800"/>
          <a:ext cx="3967844" cy="1247806"/>
          <a:chOff x="12333175" y="7939734"/>
          <a:chExt cx="2656455" cy="1170247"/>
        </a:xfrm>
      </xdr:grpSpPr>
      <xdr:pic>
        <xdr:nvPicPr>
          <xdr:cNvPr id="20" name="Picture 19" descr="http://yps.lancashire.gov.uk/sites/default/files/imagecache/campaigns/twitter%40yps.png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33175" y="7939734"/>
            <a:ext cx="2656455" cy="1163102"/>
          </a:xfrm>
          <a:prstGeom prst="rect">
            <a:avLst/>
          </a:prstGeom>
          <a:ln>
            <a:noFill/>
          </a:ln>
          <a:effectLst>
            <a:outerShdw blurRad="190500" algn="tl" rotWithShape="0">
              <a:srgbClr val="000000">
                <a:alpha val="70000"/>
              </a:srgb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1" name="TextBox 2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/>
        </xdr:nvSpPr>
        <xdr:spPr>
          <a:xfrm>
            <a:off x="12345081" y="8713674"/>
            <a:ext cx="2615973" cy="39630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2100" b="1" i="1">
                <a:solidFill>
                  <a:schemeClr val="tx2"/>
                </a:solidFill>
                <a:latin typeface="Arial Rounded MT Bold" panose="020F0704030504030204" pitchFamily="34" charset="0"/>
              </a:rPr>
              <a:t>@AICowculator</a:t>
            </a:r>
          </a:p>
        </xdr:txBody>
      </xdr:sp>
    </xdr:grpSp>
    <xdr:clientData/>
  </xdr:twoCellAnchor>
  <xdr:twoCellAnchor>
    <xdr:from>
      <xdr:col>10</xdr:col>
      <xdr:colOff>1866899</xdr:colOff>
      <xdr:row>38</xdr:row>
      <xdr:rowOff>228599</xdr:rowOff>
    </xdr:from>
    <xdr:to>
      <xdr:col>11</xdr:col>
      <xdr:colOff>1658471</xdr:colOff>
      <xdr:row>43</xdr:row>
      <xdr:rowOff>247650</xdr:rowOff>
    </xdr:to>
    <xdr:pic>
      <xdr:nvPicPr>
        <xdr:cNvPr id="12" name="Picture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5816F18-11AC-4E3D-A3D9-1EF9200880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71" t="7912" r="11322" b="8418"/>
        <a:stretch/>
      </xdr:blipFill>
      <xdr:spPr>
        <a:xfrm>
          <a:off x="13833763" y="10671463"/>
          <a:ext cx="2752981" cy="1577687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1102631</xdr:colOff>
      <xdr:row>35</xdr:row>
      <xdr:rowOff>260811</xdr:rowOff>
    </xdr:from>
    <xdr:to>
      <xdr:col>9</xdr:col>
      <xdr:colOff>1196365</xdr:colOff>
      <xdr:row>38</xdr:row>
      <xdr:rowOff>33170</xdr:rowOff>
    </xdr:to>
    <xdr:pic>
      <xdr:nvPicPr>
        <xdr:cNvPr id="27" name="Picture 2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1949" y="9768493"/>
          <a:ext cx="1877507" cy="707541"/>
        </a:xfrm>
        <a:prstGeom prst="rect">
          <a:avLst/>
        </a:prstGeom>
      </xdr:spPr>
    </xdr:pic>
    <xdr:clientData/>
  </xdr:twoCellAnchor>
  <xdr:twoCellAnchor>
    <xdr:from>
      <xdr:col>8</xdr:col>
      <xdr:colOff>15875</xdr:colOff>
      <xdr:row>40</xdr:row>
      <xdr:rowOff>67856</xdr:rowOff>
    </xdr:from>
    <xdr:to>
      <xdr:col>9</xdr:col>
      <xdr:colOff>337976</xdr:colOff>
      <xdr:row>42</xdr:row>
      <xdr:rowOff>141679</xdr:rowOff>
    </xdr:to>
    <xdr:pic>
      <xdr:nvPicPr>
        <xdr:cNvPr id="28" name="Picture 2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5193" y="11134174"/>
          <a:ext cx="2105874" cy="697278"/>
        </a:xfrm>
        <a:prstGeom prst="rect">
          <a:avLst/>
        </a:prstGeom>
      </xdr:spPr>
    </xdr:pic>
    <xdr:clientData/>
  </xdr:twoCellAnchor>
  <xdr:twoCellAnchor>
    <xdr:from>
      <xdr:col>10</xdr:col>
      <xdr:colOff>547815</xdr:colOff>
      <xdr:row>35</xdr:row>
      <xdr:rowOff>114301</xdr:rowOff>
    </xdr:from>
    <xdr:to>
      <xdr:col>11</xdr:col>
      <xdr:colOff>816428</xdr:colOff>
      <xdr:row>38</xdr:row>
      <xdr:rowOff>250610</xdr:rowOff>
    </xdr:to>
    <xdr:pic>
      <xdr:nvPicPr>
        <xdr:cNvPr id="3" name="Picture 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2C0AC0BB-4B09-4CD0-A05A-9B0E81FB8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4679" y="9621983"/>
          <a:ext cx="3230022" cy="1071491"/>
        </a:xfrm>
        <a:prstGeom prst="rect">
          <a:avLst/>
        </a:prstGeom>
      </xdr:spPr>
    </xdr:pic>
    <xdr:clientData/>
  </xdr:twoCellAnchor>
  <xdr:twoCellAnchor>
    <xdr:from>
      <xdr:col>9</xdr:col>
      <xdr:colOff>895350</xdr:colOff>
      <xdr:row>39</xdr:row>
      <xdr:rowOff>246668</xdr:rowOff>
    </xdr:from>
    <xdr:to>
      <xdr:col>10</xdr:col>
      <xdr:colOff>1748409</xdr:colOff>
      <xdr:row>43</xdr:row>
      <xdr:rowOff>21336</xdr:rowOff>
    </xdr:to>
    <xdr:pic>
      <xdr:nvPicPr>
        <xdr:cNvPr id="14" name="Picture 13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5ED88559-EA5C-48E7-98D5-CF482868C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441" y="11001259"/>
          <a:ext cx="2636832" cy="10215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1"/>
  <sheetViews>
    <sheetView showGridLines="0" showRowColHeaders="0" tabSelected="1" zoomScale="50" zoomScaleNormal="50" workbookViewId="0">
      <selection activeCell="C21" sqref="C21:D21"/>
    </sheetView>
  </sheetViews>
  <sheetFormatPr defaultRowHeight="15" x14ac:dyDescent="0.25"/>
  <cols>
    <col min="1" max="1" width="6.5703125" customWidth="1"/>
    <col min="2" max="2" width="56.28515625" customWidth="1"/>
    <col min="3" max="3" width="17.5703125" customWidth="1"/>
    <col min="9" max="10" width="26.7109375" customWidth="1"/>
    <col min="11" max="11" width="44.28515625" bestFit="1" customWidth="1"/>
    <col min="12" max="12" width="26.7109375" customWidth="1"/>
    <col min="13" max="13" width="6.5703125" bestFit="1" customWidth="1"/>
    <col min="14" max="15" width="22.7109375" bestFit="1" customWidth="1"/>
    <col min="16" max="16" width="46.42578125" bestFit="1" customWidth="1"/>
    <col min="17" max="17" width="23" bestFit="1" customWidth="1"/>
    <col min="18" max="18" width="5.5703125" bestFit="1" customWidth="1"/>
    <col min="19" max="19" width="43.5703125" bestFit="1" customWidth="1"/>
    <col min="23" max="23" width="46.140625" customWidth="1"/>
    <col min="254" max="254" width="13.28515625" customWidth="1"/>
    <col min="510" max="510" width="13.28515625" customWidth="1"/>
    <col min="766" max="766" width="13.28515625" customWidth="1"/>
    <col min="1022" max="1022" width="13.28515625" customWidth="1"/>
    <col min="1278" max="1278" width="13.28515625" customWidth="1"/>
    <col min="1534" max="1534" width="13.28515625" customWidth="1"/>
    <col min="1790" max="1790" width="13.28515625" customWidth="1"/>
    <col min="2046" max="2046" width="13.28515625" customWidth="1"/>
    <col min="2302" max="2302" width="13.28515625" customWidth="1"/>
    <col min="2558" max="2558" width="13.28515625" customWidth="1"/>
    <col min="2814" max="2814" width="13.28515625" customWidth="1"/>
    <col min="3070" max="3070" width="13.28515625" customWidth="1"/>
    <col min="3326" max="3326" width="13.28515625" customWidth="1"/>
    <col min="3582" max="3582" width="13.28515625" customWidth="1"/>
    <col min="3838" max="3838" width="13.28515625" customWidth="1"/>
    <col min="4094" max="4094" width="13.28515625" customWidth="1"/>
    <col min="4350" max="4350" width="13.28515625" customWidth="1"/>
    <col min="4606" max="4606" width="13.28515625" customWidth="1"/>
    <col min="4862" max="4862" width="13.28515625" customWidth="1"/>
    <col min="5118" max="5118" width="13.28515625" customWidth="1"/>
    <col min="5374" max="5374" width="13.28515625" customWidth="1"/>
    <col min="5630" max="5630" width="13.28515625" customWidth="1"/>
    <col min="5886" max="5886" width="13.28515625" customWidth="1"/>
    <col min="6142" max="6142" width="13.28515625" customWidth="1"/>
    <col min="6398" max="6398" width="13.28515625" customWidth="1"/>
    <col min="6654" max="6654" width="13.28515625" customWidth="1"/>
    <col min="6910" max="6910" width="13.28515625" customWidth="1"/>
    <col min="7166" max="7166" width="13.28515625" customWidth="1"/>
    <col min="7422" max="7422" width="13.28515625" customWidth="1"/>
    <col min="7678" max="7678" width="13.28515625" customWidth="1"/>
    <col min="7934" max="7934" width="13.28515625" customWidth="1"/>
    <col min="8190" max="8190" width="13.28515625" customWidth="1"/>
    <col min="8446" max="8446" width="13.28515625" customWidth="1"/>
    <col min="8702" max="8702" width="13.28515625" customWidth="1"/>
    <col min="8958" max="8958" width="13.28515625" customWidth="1"/>
    <col min="9214" max="9214" width="13.28515625" customWidth="1"/>
    <col min="9470" max="9470" width="13.28515625" customWidth="1"/>
    <col min="9726" max="9726" width="13.28515625" customWidth="1"/>
    <col min="9982" max="9982" width="13.28515625" customWidth="1"/>
    <col min="10238" max="10238" width="13.28515625" customWidth="1"/>
    <col min="10494" max="10494" width="13.28515625" customWidth="1"/>
    <col min="10750" max="10750" width="13.28515625" customWidth="1"/>
    <col min="11006" max="11006" width="13.28515625" customWidth="1"/>
    <col min="11262" max="11262" width="13.28515625" customWidth="1"/>
    <col min="11518" max="11518" width="13.28515625" customWidth="1"/>
    <col min="11774" max="11774" width="13.28515625" customWidth="1"/>
    <col min="12030" max="12030" width="13.28515625" customWidth="1"/>
    <col min="12286" max="12286" width="13.28515625" customWidth="1"/>
    <col min="12542" max="12542" width="13.28515625" customWidth="1"/>
    <col min="12798" max="12798" width="13.28515625" customWidth="1"/>
    <col min="13054" max="13054" width="13.28515625" customWidth="1"/>
    <col min="13310" max="13310" width="13.28515625" customWidth="1"/>
    <col min="13566" max="13566" width="13.28515625" customWidth="1"/>
    <col min="13822" max="13822" width="13.28515625" customWidth="1"/>
    <col min="14078" max="14078" width="13.28515625" customWidth="1"/>
    <col min="14334" max="14334" width="13.28515625" customWidth="1"/>
    <col min="14590" max="14590" width="13.28515625" customWidth="1"/>
    <col min="14846" max="14846" width="13.28515625" customWidth="1"/>
    <col min="15102" max="15102" width="13.28515625" customWidth="1"/>
    <col min="15358" max="15358" width="13.28515625" customWidth="1"/>
    <col min="15614" max="15614" width="13.28515625" customWidth="1"/>
    <col min="15870" max="15870" width="13.28515625" customWidth="1"/>
    <col min="16126" max="16126" width="13.28515625" customWidth="1"/>
  </cols>
  <sheetData>
    <row r="1" spans="1:12" ht="15.75" customHeight="1" x14ac:dyDescent="0.25">
      <c r="A1" s="97"/>
      <c r="B1" s="98"/>
      <c r="C1" s="98"/>
      <c r="D1" s="98"/>
      <c r="E1" s="98"/>
      <c r="F1" s="98"/>
      <c r="G1" s="98"/>
      <c r="H1" s="98"/>
      <c r="I1" s="99"/>
      <c r="J1" s="99"/>
      <c r="K1" s="99"/>
      <c r="L1" s="100"/>
    </row>
    <row r="2" spans="1:12" ht="15.75" customHeight="1" x14ac:dyDescent="0.25">
      <c r="A2" s="101"/>
      <c r="B2" s="102"/>
      <c r="C2" s="102"/>
      <c r="D2" s="102"/>
      <c r="E2" s="102"/>
      <c r="F2" s="102"/>
      <c r="G2" s="102"/>
      <c r="H2" s="102"/>
      <c r="I2" s="103"/>
      <c r="J2" s="103"/>
      <c r="K2" s="103"/>
      <c r="L2" s="104"/>
    </row>
    <row r="3" spans="1:12" ht="15.75" customHeight="1" x14ac:dyDescent="0.25">
      <c r="A3" s="101"/>
      <c r="B3" s="102"/>
      <c r="C3" s="102"/>
      <c r="D3" s="102"/>
      <c r="E3" s="102"/>
      <c r="F3" s="102"/>
      <c r="G3" s="102"/>
      <c r="H3" s="102"/>
      <c r="I3" s="103"/>
      <c r="J3" s="103"/>
      <c r="K3" s="103"/>
      <c r="L3" s="104"/>
    </row>
    <row r="4" spans="1:12" ht="15.75" customHeight="1" x14ac:dyDescent="0.25">
      <c r="A4" s="101"/>
      <c r="B4" s="102"/>
      <c r="C4" s="102"/>
      <c r="D4" s="102"/>
      <c r="E4" s="102"/>
      <c r="F4" s="102"/>
      <c r="G4" s="102"/>
      <c r="H4" s="102"/>
      <c r="I4" s="103"/>
      <c r="J4" s="103"/>
      <c r="K4" s="103"/>
      <c r="L4" s="104"/>
    </row>
    <row r="5" spans="1:12" ht="15.75" customHeight="1" x14ac:dyDescent="0.25">
      <c r="A5" s="101"/>
      <c r="B5" s="102"/>
      <c r="C5" s="102"/>
      <c r="D5" s="102"/>
      <c r="E5" s="102"/>
      <c r="F5" s="102"/>
      <c r="G5" s="102"/>
      <c r="H5" s="102"/>
      <c r="I5" s="103"/>
      <c r="J5" s="103"/>
      <c r="K5" s="103"/>
      <c r="L5" s="104"/>
    </row>
    <row r="6" spans="1:12" ht="15.75" customHeight="1" x14ac:dyDescent="0.25">
      <c r="A6" s="101"/>
      <c r="B6" s="102"/>
      <c r="C6" s="102"/>
      <c r="D6" s="102"/>
      <c r="E6" s="102"/>
      <c r="F6" s="102"/>
      <c r="G6" s="103"/>
      <c r="H6" s="102"/>
      <c r="I6" s="103"/>
      <c r="J6" s="103"/>
      <c r="K6" s="103"/>
      <c r="L6" s="104"/>
    </row>
    <row r="7" spans="1:12" ht="15.75" customHeight="1" x14ac:dyDescent="0.25">
      <c r="A7" s="101"/>
      <c r="B7" s="102"/>
      <c r="C7" s="102"/>
      <c r="D7" s="102"/>
      <c r="E7" s="102"/>
      <c r="F7" s="102"/>
      <c r="G7" s="102"/>
      <c r="H7" s="102"/>
      <c r="I7" s="103"/>
      <c r="J7" s="103"/>
      <c r="K7" s="103"/>
      <c r="L7" s="104"/>
    </row>
    <row r="8" spans="1:12" ht="15.75" x14ac:dyDescent="0.25">
      <c r="A8" s="101"/>
      <c r="B8" s="102"/>
      <c r="C8" s="102"/>
      <c r="D8" s="102"/>
      <c r="E8" s="102"/>
      <c r="F8" s="102"/>
      <c r="G8" s="102"/>
      <c r="H8" s="102"/>
      <c r="I8" s="103"/>
      <c r="J8" s="103"/>
      <c r="K8" s="103"/>
      <c r="L8" s="104"/>
    </row>
    <row r="9" spans="1:12" ht="15.75" x14ac:dyDescent="0.25">
      <c r="A9" s="101"/>
      <c r="B9" s="102"/>
      <c r="C9" s="102"/>
      <c r="D9" s="102"/>
      <c r="E9" s="102"/>
      <c r="F9" s="102"/>
      <c r="G9" s="102"/>
      <c r="H9" s="102"/>
      <c r="I9" s="103"/>
      <c r="J9" s="103"/>
      <c r="K9" s="103"/>
      <c r="L9" s="104"/>
    </row>
    <row r="10" spans="1:12" ht="15.75" x14ac:dyDescent="0.25">
      <c r="A10" s="101"/>
      <c r="B10" s="102"/>
      <c r="C10" s="102"/>
      <c r="D10" s="102"/>
      <c r="E10" s="102"/>
      <c r="F10" s="102"/>
      <c r="G10" s="102"/>
      <c r="H10" s="102"/>
      <c r="I10" s="103"/>
      <c r="J10" s="103"/>
      <c r="K10" s="103"/>
      <c r="L10" s="104"/>
    </row>
    <row r="11" spans="1:12" ht="15.75" x14ac:dyDescent="0.25">
      <c r="A11" s="101"/>
      <c r="B11" s="102"/>
      <c r="C11" s="102"/>
      <c r="D11" s="102"/>
      <c r="E11" s="102"/>
      <c r="F11" s="102"/>
      <c r="G11" s="102"/>
      <c r="H11" s="102"/>
      <c r="I11" s="103"/>
      <c r="J11" s="103"/>
      <c r="K11" s="103"/>
      <c r="L11" s="104"/>
    </row>
    <row r="12" spans="1:12" ht="15.75" x14ac:dyDescent="0.25">
      <c r="A12" s="101"/>
      <c r="B12" s="102"/>
      <c r="C12" s="102"/>
      <c r="D12" s="102"/>
      <c r="E12" s="102"/>
      <c r="F12" s="102"/>
      <c r="G12" s="102"/>
      <c r="H12" s="102"/>
      <c r="I12" s="103"/>
      <c r="J12" s="103"/>
      <c r="K12" s="103"/>
      <c r="L12" s="104"/>
    </row>
    <row r="13" spans="1:12" ht="16.5" thickBot="1" x14ac:dyDescent="0.3">
      <c r="A13" s="105"/>
      <c r="B13" s="106"/>
      <c r="C13" s="106"/>
      <c r="D13" s="106"/>
      <c r="E13" s="106"/>
      <c r="F13" s="106"/>
      <c r="G13" s="106"/>
      <c r="H13" s="106"/>
      <c r="I13" s="107"/>
      <c r="J13" s="107"/>
      <c r="K13" s="107"/>
      <c r="L13" s="108"/>
    </row>
    <row r="14" spans="1:12" ht="21" thickTop="1" x14ac:dyDescent="0.3">
      <c r="A14" s="75"/>
      <c r="B14" s="76"/>
      <c r="C14" s="76"/>
      <c r="D14" s="76"/>
      <c r="E14" s="76"/>
      <c r="F14" s="33"/>
      <c r="G14" s="33"/>
      <c r="H14" s="33"/>
      <c r="I14" s="28"/>
      <c r="J14" s="28"/>
      <c r="K14" s="28"/>
      <c r="L14" s="74"/>
    </row>
    <row r="15" spans="1:12" ht="24.95" customHeight="1" thickBot="1" x14ac:dyDescent="0.4">
      <c r="A15" s="152" t="s">
        <v>4</v>
      </c>
      <c r="B15" s="153"/>
      <c r="C15" s="153"/>
      <c r="D15" s="153"/>
      <c r="E15" s="153"/>
      <c r="F15" s="66"/>
      <c r="G15" s="42"/>
      <c r="H15" s="42"/>
      <c r="I15" s="144" t="s">
        <v>21</v>
      </c>
      <c r="J15" s="144"/>
      <c r="K15" s="144"/>
      <c r="L15" s="145"/>
    </row>
    <row r="16" spans="1:12" ht="24.95" customHeight="1" thickTop="1" x14ac:dyDescent="0.3">
      <c r="A16" s="77"/>
      <c r="B16" s="78"/>
      <c r="C16" s="79"/>
      <c r="D16" s="79"/>
      <c r="E16" s="79"/>
      <c r="F16" s="80"/>
      <c r="G16" s="42"/>
      <c r="H16" s="42"/>
      <c r="I16" s="42"/>
      <c r="J16" s="42"/>
      <c r="K16" s="42"/>
      <c r="L16" s="81"/>
    </row>
    <row r="17" spans="1:12" ht="24.95" customHeight="1" x14ac:dyDescent="0.3">
      <c r="A17" s="82"/>
      <c r="B17" s="109" t="s">
        <v>8</v>
      </c>
      <c r="C17" s="155" t="s">
        <v>38</v>
      </c>
      <c r="D17" s="156"/>
      <c r="E17" s="79"/>
      <c r="F17" s="80"/>
      <c r="G17" s="42"/>
      <c r="H17" s="42"/>
      <c r="I17" s="59" t="s">
        <v>20</v>
      </c>
      <c r="J17" s="42"/>
      <c r="K17" s="42"/>
      <c r="L17" s="81"/>
    </row>
    <row r="18" spans="1:12" ht="24.95" customHeight="1" x14ac:dyDescent="0.3">
      <c r="A18" s="82"/>
      <c r="B18" s="110" t="s">
        <v>7</v>
      </c>
      <c r="C18" s="157">
        <v>600</v>
      </c>
      <c r="D18" s="158"/>
      <c r="E18" s="56"/>
      <c r="F18" s="42"/>
      <c r="G18" s="42"/>
      <c r="H18" s="42"/>
      <c r="I18" s="72"/>
      <c r="J18" s="146" t="s">
        <v>31</v>
      </c>
      <c r="K18" s="148">
        <f>(J25+J27)-(L25+L27)</f>
        <v>76.601792717086823</v>
      </c>
      <c r="L18" s="45"/>
    </row>
    <row r="19" spans="1:12" ht="24.95" customHeight="1" x14ac:dyDescent="0.3">
      <c r="A19" s="82"/>
      <c r="B19" s="111" t="s">
        <v>9</v>
      </c>
      <c r="C19" s="159">
        <v>5000</v>
      </c>
      <c r="D19" s="160"/>
      <c r="E19" s="83"/>
      <c r="F19" s="42"/>
      <c r="G19" s="42"/>
      <c r="H19" s="42"/>
      <c r="I19" s="73"/>
      <c r="J19" s="147"/>
      <c r="K19" s="149"/>
      <c r="L19" s="47"/>
    </row>
    <row r="20" spans="1:12" ht="24.95" customHeight="1" x14ac:dyDescent="0.3">
      <c r="A20" s="82"/>
      <c r="B20" s="111" t="s">
        <v>10</v>
      </c>
      <c r="C20" s="161">
        <v>4</v>
      </c>
      <c r="D20" s="162"/>
      <c r="E20" s="78"/>
      <c r="F20" s="42"/>
      <c r="G20" s="42"/>
      <c r="H20" s="42"/>
      <c r="I20" s="60"/>
      <c r="J20" s="46"/>
      <c r="K20" s="46"/>
      <c r="L20" s="47"/>
    </row>
    <row r="21" spans="1:12" ht="24.95" customHeight="1" x14ac:dyDescent="0.3">
      <c r="A21" s="82"/>
      <c r="B21" s="111" t="s">
        <v>5</v>
      </c>
      <c r="C21" s="159">
        <v>105</v>
      </c>
      <c r="D21" s="160"/>
      <c r="E21" s="84"/>
      <c r="F21" s="42"/>
      <c r="G21" s="42"/>
      <c r="H21" s="42"/>
      <c r="I21" s="60"/>
      <c r="J21" s="147" t="s">
        <v>32</v>
      </c>
      <c r="K21" s="154">
        <f>K18*C26</f>
        <v>2604.4609523809522</v>
      </c>
      <c r="L21" s="47"/>
    </row>
    <row r="22" spans="1:12" ht="24.95" customHeight="1" x14ac:dyDescent="0.3">
      <c r="A22" s="82"/>
      <c r="B22" s="111" t="s">
        <v>24</v>
      </c>
      <c r="C22" s="163">
        <v>1800</v>
      </c>
      <c r="D22" s="164"/>
      <c r="E22" s="84"/>
      <c r="F22" s="42"/>
      <c r="G22" s="42"/>
      <c r="H22" s="42"/>
      <c r="I22" s="60"/>
      <c r="J22" s="147"/>
      <c r="K22" s="154"/>
      <c r="L22" s="47"/>
    </row>
    <row r="23" spans="1:12" ht="24.95" customHeight="1" x14ac:dyDescent="0.3">
      <c r="A23" s="82"/>
      <c r="B23" s="112" t="s">
        <v>25</v>
      </c>
      <c r="C23" s="165">
        <v>4</v>
      </c>
      <c r="D23" s="166"/>
      <c r="E23" s="78"/>
      <c r="F23" s="42"/>
      <c r="G23" s="42"/>
      <c r="H23" s="42"/>
      <c r="I23" s="61" t="s">
        <v>19</v>
      </c>
      <c r="J23" s="48"/>
      <c r="K23" s="48"/>
      <c r="L23" s="49"/>
    </row>
    <row r="24" spans="1:12" ht="24.95" customHeight="1" x14ac:dyDescent="0.3">
      <c r="A24" s="85"/>
      <c r="B24" s="113"/>
      <c r="C24" s="78"/>
      <c r="D24" s="55"/>
      <c r="E24" s="56"/>
      <c r="F24" s="42"/>
      <c r="G24" s="42"/>
      <c r="H24" s="42"/>
      <c r="I24" s="60"/>
      <c r="J24" s="48"/>
      <c r="K24" s="64"/>
      <c r="L24" s="49"/>
    </row>
    <row r="25" spans="1:12" ht="24.95" customHeight="1" x14ac:dyDescent="0.35">
      <c r="A25" s="82"/>
      <c r="B25" s="114" t="s">
        <v>11</v>
      </c>
      <c r="C25" s="78"/>
      <c r="D25" s="55"/>
      <c r="E25" s="57"/>
      <c r="F25" s="44"/>
      <c r="G25" s="42"/>
      <c r="H25" s="42"/>
      <c r="I25" s="62" t="s">
        <v>0</v>
      </c>
      <c r="J25" s="53">
        <f>((193.4 - 175.9)/0.45)*(C31/100)</f>
        <v>64.166666666666657</v>
      </c>
      <c r="K25" s="96" t="s">
        <v>1</v>
      </c>
      <c r="L25" s="54">
        <v>0</v>
      </c>
    </row>
    <row r="26" spans="1:12" ht="24.95" customHeight="1" x14ac:dyDescent="0.3">
      <c r="A26" s="82"/>
      <c r="B26" s="115" t="s">
        <v>12</v>
      </c>
      <c r="C26" s="167">
        <v>34</v>
      </c>
      <c r="D26" s="168"/>
      <c r="E26" s="56"/>
      <c r="F26" s="42"/>
      <c r="G26" s="42"/>
      <c r="H26" s="42"/>
      <c r="I26" s="60"/>
      <c r="J26" s="50"/>
      <c r="K26" s="64"/>
      <c r="L26" s="49"/>
    </row>
    <row r="27" spans="1:12" ht="24.95" customHeight="1" x14ac:dyDescent="0.35">
      <c r="A27" s="82"/>
      <c r="B27" s="116" t="s">
        <v>13</v>
      </c>
      <c r="C27" s="134">
        <v>2</v>
      </c>
      <c r="D27" s="135"/>
      <c r="E27" s="56"/>
      <c r="F27" s="42"/>
      <c r="G27" s="42"/>
      <c r="H27" s="42"/>
      <c r="I27" s="62" t="s">
        <v>2</v>
      </c>
      <c r="J27" s="53">
        <f>((((((((C19+(C22*C21*0.01))/2)*$C$23*0.01+1*0.01*C19+$C$18+(C19-(C22*C21*0.01))/$C$20)/(C26/C28))/(C29*C30*0.01)*100)*C30*0.01))*((C26/C28)/(C26/C27))) - ((((((C19+(C22*C21*0.01))/2)*$C$23*0.01+1*0.01*C19+$C$18+(C19-(C22*C21*0.01))/$C$20)/(C26/C28))/(C29*C30*0.01)*100)*C30*0.01)</f>
        <v>52.615126050420159</v>
      </c>
      <c r="K27" s="96" t="s">
        <v>3</v>
      </c>
      <c r="L27" s="54">
        <f>SUM(C34:C38)</f>
        <v>40.18</v>
      </c>
    </row>
    <row r="28" spans="1:12" ht="24.95" customHeight="1" x14ac:dyDescent="0.3">
      <c r="A28" s="82"/>
      <c r="B28" s="116" t="s">
        <v>14</v>
      </c>
      <c r="C28" s="136">
        <v>1</v>
      </c>
      <c r="D28" s="137"/>
      <c r="E28" s="56"/>
      <c r="F28" s="42"/>
      <c r="G28" s="42"/>
      <c r="H28" s="42"/>
      <c r="I28" s="63"/>
      <c r="J28" s="51"/>
      <c r="K28" s="65"/>
      <c r="L28" s="52"/>
    </row>
    <row r="29" spans="1:12" ht="24.95" customHeight="1" x14ac:dyDescent="0.3">
      <c r="A29" s="82"/>
      <c r="B29" s="116" t="s">
        <v>26</v>
      </c>
      <c r="C29" s="138">
        <v>87.5</v>
      </c>
      <c r="D29" s="139"/>
      <c r="E29" s="56"/>
      <c r="F29" s="42"/>
      <c r="G29" s="42"/>
      <c r="H29" s="42"/>
      <c r="I29" s="28"/>
      <c r="J29" s="28"/>
      <c r="K29" s="28"/>
      <c r="L29" s="74"/>
    </row>
    <row r="30" spans="1:12" ht="24.95" customHeight="1" x14ac:dyDescent="0.3">
      <c r="A30" s="82"/>
      <c r="B30" s="116" t="s">
        <v>27</v>
      </c>
      <c r="C30" s="140">
        <v>500</v>
      </c>
      <c r="D30" s="141"/>
      <c r="E30" s="57"/>
      <c r="F30" s="44"/>
      <c r="G30" s="42"/>
      <c r="H30" s="42"/>
      <c r="I30" s="28"/>
      <c r="J30" s="28"/>
      <c r="K30" s="28"/>
      <c r="L30" s="74"/>
    </row>
    <row r="31" spans="1:12" ht="24.95" customHeight="1" x14ac:dyDescent="0.3">
      <c r="A31" s="82"/>
      <c r="B31" s="117" t="s">
        <v>28</v>
      </c>
      <c r="C31" s="142">
        <v>165</v>
      </c>
      <c r="D31" s="143"/>
      <c r="E31" s="58"/>
      <c r="F31" s="43"/>
      <c r="G31" s="42"/>
      <c r="H31" s="42"/>
      <c r="J31" s="28"/>
      <c r="K31" s="28"/>
      <c r="L31" s="74"/>
    </row>
    <row r="32" spans="1:12" ht="24.95" customHeight="1" x14ac:dyDescent="0.3">
      <c r="A32" s="86"/>
      <c r="B32" s="118"/>
      <c r="C32" s="78"/>
      <c r="D32" s="58"/>
      <c r="E32" s="58"/>
      <c r="F32" s="43"/>
      <c r="G32" s="42"/>
      <c r="H32" s="42"/>
      <c r="I32" s="28"/>
      <c r="J32" s="28"/>
      <c r="L32" s="74"/>
    </row>
    <row r="33" spans="1:12" ht="24.95" customHeight="1" x14ac:dyDescent="0.3">
      <c r="A33" s="82"/>
      <c r="B33" s="114" t="s">
        <v>34</v>
      </c>
      <c r="C33" s="78"/>
      <c r="D33" s="78"/>
      <c r="E33" s="58"/>
      <c r="F33" s="43"/>
      <c r="G33" s="42"/>
      <c r="H33" s="87"/>
      <c r="I33" s="42"/>
      <c r="J33" s="42"/>
      <c r="K33" s="42"/>
      <c r="L33" s="81"/>
    </row>
    <row r="34" spans="1:12" ht="24.95" customHeight="1" x14ac:dyDescent="0.3">
      <c r="A34" s="82"/>
      <c r="B34" s="119" t="s">
        <v>15</v>
      </c>
      <c r="C34" s="128">
        <v>4.0999999999999996</v>
      </c>
      <c r="D34" s="129"/>
      <c r="E34" s="58"/>
      <c r="F34" s="43"/>
      <c r="G34" s="42"/>
      <c r="H34" s="42"/>
      <c r="J34" s="42"/>
      <c r="K34" s="42"/>
      <c r="L34" s="81"/>
    </row>
    <row r="35" spans="1:12" ht="24.95" customHeight="1" x14ac:dyDescent="0.3">
      <c r="A35" s="82"/>
      <c r="B35" s="120" t="s">
        <v>16</v>
      </c>
      <c r="C35" s="130">
        <v>0</v>
      </c>
      <c r="D35" s="131"/>
      <c r="E35" s="78"/>
      <c r="F35" s="42"/>
      <c r="G35" s="42"/>
      <c r="H35" s="42"/>
      <c r="I35" s="59" t="s">
        <v>30</v>
      </c>
      <c r="J35" s="42"/>
      <c r="K35" s="42"/>
      <c r="L35" s="81"/>
    </row>
    <row r="36" spans="1:12" ht="24.95" customHeight="1" x14ac:dyDescent="0.3">
      <c r="A36" s="82"/>
      <c r="B36" s="120" t="s">
        <v>17</v>
      </c>
      <c r="C36" s="130">
        <v>13.08</v>
      </c>
      <c r="D36" s="131"/>
      <c r="E36" s="78"/>
      <c r="F36" s="42"/>
      <c r="G36" s="42"/>
      <c r="H36" s="42"/>
      <c r="I36" s="42"/>
      <c r="K36" s="42"/>
      <c r="L36" s="81"/>
    </row>
    <row r="37" spans="1:12" ht="24.95" customHeight="1" x14ac:dyDescent="0.3">
      <c r="A37" s="82"/>
      <c r="B37" s="120" t="s">
        <v>6</v>
      </c>
      <c r="C37" s="130">
        <v>18</v>
      </c>
      <c r="D37" s="131"/>
      <c r="E37" s="76"/>
      <c r="F37" s="42"/>
      <c r="G37" s="42"/>
      <c r="H37" s="42"/>
      <c r="I37" s="42"/>
      <c r="J37" s="42"/>
      <c r="K37" s="42"/>
      <c r="L37" s="81"/>
    </row>
    <row r="38" spans="1:12" ht="24.95" customHeight="1" x14ac:dyDescent="0.3">
      <c r="A38" s="82"/>
      <c r="B38" s="121" t="s">
        <v>18</v>
      </c>
      <c r="C38" s="132">
        <v>5</v>
      </c>
      <c r="D38" s="133"/>
      <c r="E38" s="76"/>
      <c r="F38" s="42"/>
      <c r="G38" s="42"/>
      <c r="H38" s="42"/>
      <c r="I38" s="42"/>
      <c r="J38" s="42"/>
      <c r="L38" s="81"/>
    </row>
    <row r="39" spans="1:12" ht="24.95" customHeight="1" x14ac:dyDescent="0.35">
      <c r="A39" s="88"/>
      <c r="B39" s="89"/>
      <c r="C39" s="78"/>
      <c r="D39" s="57"/>
      <c r="E39" s="76"/>
      <c r="F39" s="42"/>
      <c r="G39" s="42"/>
      <c r="H39" s="42"/>
      <c r="J39" s="42"/>
      <c r="K39" s="42"/>
      <c r="L39" s="81"/>
    </row>
    <row r="40" spans="1:12" ht="24.95" customHeight="1" x14ac:dyDescent="0.3">
      <c r="A40" s="90"/>
      <c r="B40" s="122" t="s">
        <v>29</v>
      </c>
      <c r="C40" s="123"/>
      <c r="D40" s="123"/>
      <c r="E40" s="76"/>
      <c r="F40" s="42"/>
      <c r="G40" s="42"/>
      <c r="H40" s="42"/>
      <c r="I40" s="42"/>
      <c r="J40" s="42"/>
      <c r="K40" s="42"/>
      <c r="L40" s="81"/>
    </row>
    <row r="41" spans="1:12" ht="24.95" customHeight="1" x14ac:dyDescent="0.3">
      <c r="A41" s="82"/>
      <c r="B41" s="124" t="s">
        <v>22</v>
      </c>
      <c r="C41" s="124" t="s">
        <v>36</v>
      </c>
      <c r="D41" s="123"/>
      <c r="E41" s="42"/>
      <c r="F41" s="42"/>
      <c r="G41" s="42"/>
      <c r="H41" s="28"/>
      <c r="I41" s="28"/>
      <c r="J41" s="42"/>
      <c r="K41" s="42"/>
      <c r="L41" s="81"/>
    </row>
    <row r="42" spans="1:12" ht="24.95" customHeight="1" x14ac:dyDescent="0.25">
      <c r="A42" s="82"/>
      <c r="B42" s="124" t="s">
        <v>35</v>
      </c>
      <c r="C42" s="124" t="s">
        <v>37</v>
      </c>
      <c r="D42" s="125"/>
      <c r="E42" s="42"/>
      <c r="F42" s="42"/>
      <c r="G42" s="42"/>
      <c r="H42" s="28"/>
      <c r="I42" s="28"/>
      <c r="J42" s="42"/>
      <c r="K42" s="42"/>
      <c r="L42" s="81"/>
    </row>
    <row r="43" spans="1:12" ht="24.95" customHeight="1" x14ac:dyDescent="0.25">
      <c r="A43" s="82"/>
      <c r="B43" s="124" t="s">
        <v>23</v>
      </c>
      <c r="C43" s="124"/>
      <c r="D43" s="125"/>
      <c r="E43" s="28"/>
      <c r="F43" s="69"/>
      <c r="G43" s="42"/>
      <c r="H43" s="28"/>
      <c r="I43" s="28"/>
      <c r="J43" s="42"/>
      <c r="K43" s="42"/>
      <c r="L43" s="81"/>
    </row>
    <row r="44" spans="1:12" ht="24.95" customHeight="1" x14ac:dyDescent="0.3">
      <c r="A44" s="82"/>
      <c r="B44" s="126" t="s">
        <v>33</v>
      </c>
      <c r="C44" s="127"/>
      <c r="D44" s="125"/>
      <c r="E44" s="28"/>
      <c r="F44" s="91"/>
      <c r="G44" s="42"/>
      <c r="H44" s="28"/>
      <c r="I44" s="28"/>
      <c r="J44" s="42"/>
      <c r="K44" s="42"/>
      <c r="L44" s="81"/>
    </row>
    <row r="45" spans="1:12" ht="24.95" customHeight="1" x14ac:dyDescent="0.25">
      <c r="A45" s="92"/>
      <c r="B45" s="92"/>
      <c r="C45" s="92"/>
      <c r="D45" s="92"/>
      <c r="E45" s="92"/>
      <c r="F45" s="93"/>
      <c r="G45" s="92"/>
      <c r="H45" s="92"/>
      <c r="I45" s="92"/>
      <c r="J45" s="94"/>
      <c r="K45" s="92"/>
      <c r="L45" s="95"/>
    </row>
    <row r="46" spans="1:12" ht="24.95" customHeight="1" x14ac:dyDescent="0.25">
      <c r="D46" s="68"/>
      <c r="E46" s="69"/>
      <c r="F46" s="70"/>
      <c r="J46" s="22"/>
    </row>
    <row r="47" spans="1:12" ht="24.95" customHeight="1" x14ac:dyDescent="0.25">
      <c r="B47" s="68"/>
      <c r="C47" s="70"/>
      <c r="D47" s="67"/>
      <c r="E47" s="3"/>
      <c r="I47" s="20"/>
      <c r="J47" s="22"/>
    </row>
    <row r="48" spans="1:12" ht="24.95" customHeight="1" x14ac:dyDescent="0.25">
      <c r="B48" s="68"/>
      <c r="C48" s="68"/>
      <c r="D48" s="71"/>
      <c r="E48" s="3"/>
      <c r="I48" s="21"/>
      <c r="J48" s="26"/>
    </row>
    <row r="49" spans="1:10" s="23" customFormat="1" ht="24.95" customHeight="1" x14ac:dyDescent="0.25">
      <c r="E49" s="27"/>
      <c r="I49" s="30"/>
      <c r="J49" s="29"/>
    </row>
    <row r="50" spans="1:10" ht="24.95" customHeight="1" x14ac:dyDescent="0.25">
      <c r="E50" s="24"/>
      <c r="F50" s="24"/>
    </row>
    <row r="51" spans="1:10" x14ac:dyDescent="0.25">
      <c r="A51" s="25"/>
      <c r="C51" s="31"/>
      <c r="D51" s="8"/>
      <c r="E51" s="8"/>
      <c r="F51" s="28"/>
    </row>
    <row r="52" spans="1:10" x14ac:dyDescent="0.25">
      <c r="B52" s="15"/>
      <c r="C52" s="15"/>
      <c r="D52" s="15"/>
      <c r="E52" s="15"/>
    </row>
    <row r="57" spans="1:10" x14ac:dyDescent="0.25">
      <c r="C57" s="9"/>
    </row>
    <row r="58" spans="1:10" x14ac:dyDescent="0.25">
      <c r="A58" s="10"/>
      <c r="C58" s="9"/>
    </row>
    <row r="59" spans="1:10" x14ac:dyDescent="0.25">
      <c r="A59" s="4"/>
      <c r="C59" s="4"/>
    </row>
    <row r="60" spans="1:10" x14ac:dyDescent="0.25">
      <c r="A60" s="10"/>
      <c r="D60" s="9"/>
      <c r="E60" s="9"/>
      <c r="F60" s="11"/>
    </row>
    <row r="61" spans="1:10" ht="15.75" x14ac:dyDescent="0.25">
      <c r="A61" s="2"/>
      <c r="B61" s="2"/>
      <c r="C61" s="2"/>
      <c r="D61" s="2"/>
      <c r="E61" s="2"/>
      <c r="F61" s="2"/>
      <c r="G61" s="13"/>
      <c r="H61" s="3"/>
    </row>
    <row r="62" spans="1:10" x14ac:dyDescent="0.25">
      <c r="C62" s="5"/>
      <c r="D62" s="5"/>
      <c r="E62" s="5"/>
    </row>
    <row r="63" spans="1:10" x14ac:dyDescent="0.25">
      <c r="C63" s="1"/>
      <c r="D63" s="1"/>
      <c r="E63" s="1"/>
    </row>
    <row r="64" spans="1:10" ht="15.75" x14ac:dyDescent="0.25">
      <c r="A64" s="12"/>
      <c r="B64" s="32"/>
      <c r="C64" s="28"/>
      <c r="D64" s="33"/>
      <c r="E64" s="33"/>
      <c r="F64" s="28"/>
    </row>
    <row r="65" spans="1:8" x14ac:dyDescent="0.25">
      <c r="B65" s="34"/>
      <c r="C65" s="28"/>
      <c r="D65" s="28"/>
      <c r="E65" s="28"/>
      <c r="F65" s="28"/>
      <c r="H65" s="6"/>
    </row>
    <row r="66" spans="1:8" x14ac:dyDescent="0.25">
      <c r="B66" s="28"/>
      <c r="C66" s="7"/>
      <c r="D66" s="7"/>
      <c r="E66" s="36"/>
      <c r="F66" s="28"/>
    </row>
    <row r="67" spans="1:8" x14ac:dyDescent="0.25">
      <c r="B67" s="28"/>
      <c r="C67" s="7"/>
      <c r="D67" s="7"/>
      <c r="E67" s="36"/>
      <c r="F67" s="28"/>
    </row>
    <row r="68" spans="1:8" x14ac:dyDescent="0.25">
      <c r="B68" s="28"/>
      <c r="C68" s="7"/>
      <c r="D68" s="7"/>
      <c r="E68" s="36"/>
      <c r="F68" s="28"/>
    </row>
    <row r="69" spans="1:8" x14ac:dyDescent="0.25">
      <c r="B69" s="28"/>
      <c r="C69" s="8"/>
      <c r="D69" s="8"/>
      <c r="E69" s="37"/>
      <c r="F69" s="28"/>
      <c r="G69" s="13"/>
    </row>
    <row r="70" spans="1:8" x14ac:dyDescent="0.25">
      <c r="B70" s="28"/>
      <c r="C70" s="7"/>
      <c r="D70" s="7"/>
      <c r="E70" s="36"/>
      <c r="F70" s="28"/>
      <c r="G70" s="13"/>
    </row>
    <row r="71" spans="1:8" x14ac:dyDescent="0.25">
      <c r="B71" s="28"/>
      <c r="C71" s="7"/>
      <c r="D71" s="7"/>
      <c r="E71" s="36"/>
      <c r="F71" s="28"/>
    </row>
    <row r="72" spans="1:8" x14ac:dyDescent="0.25">
      <c r="B72" s="28"/>
      <c r="C72" s="7"/>
      <c r="D72" s="7"/>
      <c r="E72" s="36"/>
      <c r="F72" s="28"/>
    </row>
    <row r="73" spans="1:8" x14ac:dyDescent="0.25">
      <c r="B73" s="28"/>
      <c r="C73" s="28"/>
      <c r="D73" s="8"/>
      <c r="E73" s="28"/>
      <c r="F73" s="28"/>
    </row>
    <row r="74" spans="1:8" x14ac:dyDescent="0.25">
      <c r="B74" s="28"/>
      <c r="C74" s="8"/>
      <c r="D74" s="28"/>
      <c r="E74" s="28"/>
      <c r="F74" s="28"/>
    </row>
    <row r="75" spans="1:8" x14ac:dyDescent="0.25">
      <c r="B75" s="28"/>
      <c r="C75" s="8"/>
      <c r="D75" s="37"/>
      <c r="E75" s="28"/>
      <c r="F75" s="28"/>
    </row>
    <row r="76" spans="1:8" x14ac:dyDescent="0.25">
      <c r="B76" s="28"/>
      <c r="C76" s="8"/>
      <c r="D76" s="37"/>
      <c r="E76" s="28"/>
      <c r="F76" s="28"/>
    </row>
    <row r="77" spans="1:8" x14ac:dyDescent="0.25">
      <c r="B77" s="38"/>
      <c r="C77" s="38"/>
      <c r="D77" s="38"/>
      <c r="E77" s="28"/>
      <c r="F77" s="28"/>
    </row>
    <row r="78" spans="1:8" x14ac:dyDescent="0.25">
      <c r="A78" s="10"/>
      <c r="B78" s="28"/>
      <c r="C78" s="28"/>
      <c r="D78" s="35"/>
      <c r="E78" s="39"/>
      <c r="F78" s="28"/>
    </row>
    <row r="79" spans="1:8" ht="15.75" x14ac:dyDescent="0.25">
      <c r="B79" s="150"/>
      <c r="C79" s="150"/>
      <c r="D79" s="150"/>
      <c r="E79" s="28"/>
      <c r="F79" s="28"/>
    </row>
    <row r="80" spans="1:8" x14ac:dyDescent="0.25">
      <c r="A80" s="12"/>
      <c r="B80" s="40"/>
      <c r="C80" s="28"/>
      <c r="D80" s="35"/>
      <c r="E80" s="35"/>
      <c r="F80" s="39"/>
    </row>
    <row r="81" spans="1:6" x14ac:dyDescent="0.25">
      <c r="A81" s="12"/>
      <c r="B81" s="41"/>
      <c r="C81" s="28"/>
      <c r="D81" s="35"/>
      <c r="E81" s="35"/>
      <c r="F81" s="39"/>
    </row>
    <row r="82" spans="1:6" x14ac:dyDescent="0.25">
      <c r="A82" s="12"/>
      <c r="B82" s="32"/>
      <c r="C82" s="28"/>
      <c r="D82" s="35"/>
      <c r="E82" s="35"/>
      <c r="F82" s="39"/>
    </row>
    <row r="83" spans="1:6" x14ac:dyDescent="0.25">
      <c r="A83" s="12"/>
      <c r="B83" s="151"/>
      <c r="C83" s="151"/>
      <c r="D83" s="151"/>
      <c r="E83" s="151"/>
      <c r="F83" s="39"/>
    </row>
    <row r="84" spans="1:6" x14ac:dyDescent="0.25">
      <c r="A84" s="12"/>
      <c r="B84" s="17"/>
      <c r="C84" s="18"/>
      <c r="D84" s="17"/>
      <c r="E84" s="19"/>
      <c r="F84" s="11"/>
    </row>
    <row r="85" spans="1:6" x14ac:dyDescent="0.25">
      <c r="B85" s="14"/>
      <c r="D85" s="9"/>
      <c r="E85" s="9"/>
      <c r="F85" s="11"/>
    </row>
    <row r="86" spans="1:6" x14ac:dyDescent="0.25">
      <c r="B86" s="15"/>
      <c r="C86" s="15"/>
      <c r="D86" s="15"/>
      <c r="E86" s="15"/>
    </row>
    <row r="87" spans="1:6" x14ac:dyDescent="0.25">
      <c r="B87" s="15"/>
      <c r="C87" s="15"/>
      <c r="D87" s="15"/>
      <c r="E87" s="15"/>
    </row>
    <row r="88" spans="1:6" x14ac:dyDescent="0.25">
      <c r="B88" s="15"/>
      <c r="C88" s="15"/>
      <c r="D88" s="15"/>
      <c r="E88" s="15"/>
    </row>
    <row r="89" spans="1:6" x14ac:dyDescent="0.25">
      <c r="B89" s="16"/>
      <c r="C89" s="16"/>
      <c r="D89" s="16"/>
      <c r="E89" s="16"/>
    </row>
    <row r="90" spans="1:6" x14ac:dyDescent="0.25">
      <c r="B90" s="15"/>
      <c r="C90" s="15"/>
      <c r="D90" s="15"/>
      <c r="E90" s="15"/>
    </row>
    <row r="91" spans="1:6" x14ac:dyDescent="0.25">
      <c r="B91" s="15"/>
      <c r="C91" s="15"/>
      <c r="D91" s="15"/>
      <c r="E91" s="15"/>
    </row>
  </sheetData>
  <sheetProtection algorithmName="SHA-512" hashValue="LtbCbeDp0Mz2BcFbThA50zLE7QNHtagyO5nU35xE4YP9SUlN7zGKzOfE7oT82aCWks3mtvWPYIb2yAJ+5ieHVQ==" saltValue="Rmc3tEfabwC/Nn3k/LPiRQ==" spinCount="100000" sheet="1" objects="1" scenarios="1" selectLockedCells="1"/>
  <mergeCells count="26">
    <mergeCell ref="I15:L15"/>
    <mergeCell ref="J18:J19"/>
    <mergeCell ref="K18:K19"/>
    <mergeCell ref="B79:D79"/>
    <mergeCell ref="B83:E83"/>
    <mergeCell ref="A15:E15"/>
    <mergeCell ref="J21:J22"/>
    <mergeCell ref="K21:K22"/>
    <mergeCell ref="C17:D17"/>
    <mergeCell ref="C18:D18"/>
    <mergeCell ref="C19:D19"/>
    <mergeCell ref="C20:D20"/>
    <mergeCell ref="C21:D21"/>
    <mergeCell ref="C22:D22"/>
    <mergeCell ref="C23:D23"/>
    <mergeCell ref="C26:D26"/>
    <mergeCell ref="C27:D27"/>
    <mergeCell ref="C28:D28"/>
    <mergeCell ref="C29:D29"/>
    <mergeCell ref="C30:D30"/>
    <mergeCell ref="C31:D31"/>
    <mergeCell ref="C34:D34"/>
    <mergeCell ref="C35:D35"/>
    <mergeCell ref="C36:D36"/>
    <mergeCell ref="C37:D37"/>
    <mergeCell ref="C38:D38"/>
  </mergeCells>
  <pageMargins left="0.7" right="0.7" top="0.75" bottom="0.75" header="0.3" footer="0.3"/>
  <pageSetup scale="3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Investment calculator</vt:lpstr>
      <vt:lpstr>Sheet3</vt:lpstr>
      <vt:lpstr>'Investment calculator'!Print_Area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Lamb,G. Cliff</dc:creator>
  <cp:lastModifiedBy>Mercadante, Vitor</cp:lastModifiedBy>
  <dcterms:created xsi:type="dcterms:W3CDTF">2012-12-10T20:30:45Z</dcterms:created>
  <dcterms:modified xsi:type="dcterms:W3CDTF">2020-09-25T21:09:18Z</dcterms:modified>
</cp:coreProperties>
</file>